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Spen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-&quot;"/>
    <numFmt numFmtId="165" formatCode="0.000"/>
  </numFmts>
  <fonts count="2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color rgb="000E3D4A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color rgb="000E3D4A"/>
      <sz val="10"/>
    </font>
    <font>
      <name val="Arial"/>
      <color rgb="006B7A80"/>
      <sz val="9"/>
    </font>
    <font>
      <name val="Arial"/>
      <color rgb="006B7A80"/>
      <sz val="10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9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b val="1"/>
      <color rgb="000E3D4A"/>
      <sz val="20"/>
    </font>
    <font>
      <name val="Arial"/>
      <b val="1"/>
      <color rgb="000E3D4A"/>
      <sz val="13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19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1" fillId="2" borderId="0" applyAlignment="1" pivotButton="0" quotePrefix="0" xfId="0">
      <alignment horizontal="left" vertical="center" wrapText="1" indent="1"/>
    </xf>
    <xf numFmtId="0" fontId="12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3" fillId="0" borderId="0" applyAlignment="1" pivotButton="0" quotePrefix="0" xfId="0">
      <alignment horizontal="left" vertical="center" wrapText="1" indent="1"/>
    </xf>
    <xf numFmtId="0" fontId="14" fillId="5" borderId="2" applyAlignment="1" pivotButton="0" quotePrefix="0" xfId="0">
      <alignment horizontal="center" vertical="center" wrapText="1"/>
    </xf>
    <xf numFmtId="0" fontId="15" fillId="5" borderId="3" applyAlignment="1" pivotButton="0" quotePrefix="0" xfId="0">
      <alignment horizontal="left" vertical="bottom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9" fillId="5" borderId="9" applyAlignment="1" pivotButton="0" quotePrefix="0" xfId="0">
      <alignment horizontal="left" vertical="top" wrapText="1" indent="1"/>
    </xf>
    <xf numFmtId="0" fontId="0" fillId="0" borderId="9" pivotButton="0" quotePrefix="0" xfId="0"/>
    <xf numFmtId="0" fontId="0" fillId="0" borderId="10" pivotButton="0" quotePrefix="0" xfId="0"/>
    <xf numFmtId="0" fontId="9" fillId="6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3" fontId="16" fillId="6" borderId="5" applyAlignment="1" pivotButton="0" quotePrefix="0" xfId="0">
      <alignment horizontal="center" vertical="center" wrapText="1"/>
    </xf>
    <xf numFmtId="9" fontId="16" fillId="6" borderId="5" applyAlignment="1" pivotButton="0" quotePrefix="0" xfId="0">
      <alignment horizontal="center" vertical="center" wrapText="1"/>
    </xf>
    <xf numFmtId="0" fontId="7" fillId="6" borderId="5" applyAlignment="1" pivotButton="0" quotePrefix="0" xfId="0">
      <alignment horizontal="center" vertical="center"/>
    </xf>
    <xf numFmtId="0" fontId="18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8" fillId="6" borderId="14" applyAlignment="1" pivotButton="0" quotePrefix="0" xfId="0">
      <alignment horizontal="center" vertical="center" wrapText="1"/>
    </xf>
    <xf numFmtId="0" fontId="0" fillId="6" borderId="15" pivotButton="0" quotePrefix="0" xfId="0"/>
    <xf numFmtId="0" fontId="0" fillId="6" borderId="16" pivotButton="0" quotePrefix="0" xfId="0"/>
    <xf numFmtId="0" fontId="19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20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1" fillId="3" borderId="17" applyAlignment="1" pivotButton="0" quotePrefix="0" xfId="0">
      <alignment horizontal="center" vertical="center" wrapText="1"/>
    </xf>
    <xf numFmtId="0" fontId="0" fillId="3" borderId="18" pivotButton="0" quotePrefix="0" xfId="0"/>
    <xf numFmtId="0" fontId="22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/>
    </xf>
    <xf numFmtId="0" fontId="6" fillId="0" borderId="1" pivotButton="0" quotePrefix="0" xfId="0"/>
    <xf numFmtId="164" fontId="6" fillId="0" borderId="1" pivotButton="0" quotePrefix="0" xfId="0"/>
    <xf numFmtId="9" fontId="6" fillId="0" borderId="1" pivotButton="0" quotePrefix="0" xfId="0"/>
    <xf numFmtId="0" fontId="8" fillId="0" borderId="1" pivotButton="0" quotePrefix="0" xfId="0"/>
    <xf numFmtId="164" fontId="7" fillId="0" borderId="1" pivotButton="0" quotePrefix="0" xfId="0"/>
    <xf numFmtId="0" fontId="10" fillId="0" borderId="0" applyAlignment="1" pivotButton="0" quotePrefix="0" xfId="0">
      <alignment horizontal="left" vertical="center" wrapText="1" indent="1"/>
    </xf>
    <xf numFmtId="0" fontId="7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top" wrapText="1" indent="1"/>
    </xf>
    <xf numFmtId="0" fontId="3" fillId="0" borderId="0" applyAlignment="1" pivotButton="0" quotePrefix="0" xfId="0">
      <alignment horizontal="left" vertical="center" wrapText="1" indent="1"/>
    </xf>
    <xf numFmtId="2" fontId="4" fillId="4" borderId="1" pivotButton="0" quotePrefix="0" xfId="0"/>
    <xf numFmtId="0" fontId="4" fillId="4" borderId="1" pivotButton="0" quotePrefix="0" xfId="0"/>
    <xf numFmtId="1" fontId="4" fillId="4" borderId="1" applyAlignment="1" pivotButton="0" quotePrefix="0" xfId="0">
      <alignment horizontal="center"/>
    </xf>
    <xf numFmtId="164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Tonnes CO2e by spend line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cat>
            <numRef>
              <f>'Spend'!$B$10:$B$15</f>
            </numRef>
          </cat>
          <val>
            <numRef>
              <f>'Spend'!$I$10:$I$15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Scope 3 spend-based calculator</t>
        </is>
      </c>
    </row>
    <row r="3" ht="24" customHeight="1"/>
    <row r="4" ht="22" customHeight="1">
      <c r="B4" s="2" t="inlineStr">
        <is>
          <t>GHG Protocol scope 3: spend by category times a factor, adjusted for inflation, with supplier data where you have it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Enter spend lines</t>
        </is>
      </c>
      <c r="D9" s="8" t="n"/>
      <c r="E9" s="9" t="n"/>
      <c r="F9" s="6" t="n">
        <v>2</v>
      </c>
      <c r="G9" s="7" t="inlineStr">
        <is>
          <t>Add the factors</t>
        </is>
      </c>
      <c r="H9" s="8" t="n"/>
      <c r="I9" s="9" t="n"/>
      <c r="J9" s="6" t="n">
        <v>3</v>
      </c>
      <c r="K9" s="7" t="inlineStr">
        <is>
          <t>Read scope 3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Map each to a category</t>
        </is>
      </c>
      <c r="D11" s="15" t="n"/>
      <c r="E11" s="16" t="n"/>
      <c r="F11" s="13" t="n"/>
      <c r="G11" s="14" t="inlineStr">
        <is>
          <t>And any supplier data</t>
        </is>
      </c>
      <c r="H11" s="15" t="n"/>
      <c r="I11" s="16" t="n"/>
      <c r="J11" s="13" t="n"/>
      <c r="K11" s="14" t="inlineStr">
        <is>
          <t>By category and in total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Scope 3, t CO2e</t>
        </is>
      </c>
      <c r="C14" s="18" t="n"/>
      <c r="D14" s="19" t="n"/>
      <c r="E14" s="17" t="inlineStr">
        <is>
          <t>Spend-based only</t>
        </is>
      </c>
      <c r="F14" s="18" t="n"/>
      <c r="G14" s="19" t="n"/>
      <c r="H14" s="17" t="inlineStr">
        <is>
          <t>From supplier data</t>
        </is>
      </c>
      <c r="I14" s="18" t="n"/>
      <c r="J14" s="19" t="n"/>
      <c r="K14" s="17" t="inlineStr">
        <is>
          <t>Check</t>
        </is>
      </c>
      <c r="L14" s="18" t="n"/>
      <c r="M14" s="19" t="n"/>
    </row>
    <row r="15" ht="22" customHeight="1">
      <c r="B15" s="20">
        <f>Spend!I22</f>
        <v/>
      </c>
      <c r="C15" s="11" t="n"/>
      <c r="D15" s="12" t="n"/>
      <c r="E15" s="20">
        <f>Spend!G22</f>
        <v/>
      </c>
      <c r="F15" s="11" t="n"/>
      <c r="G15" s="12" t="n"/>
      <c r="H15" s="21">
        <f>Categories!D26</f>
        <v/>
      </c>
      <c r="I15" s="11" t="n"/>
      <c r="J15" s="12" t="n"/>
      <c r="K15" s="22">
        <f>Categories!D24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3" t="inlineStr">
        <is>
          <t>You type here</t>
        </is>
      </c>
      <c r="C19" s="24" t="n"/>
      <c r="D19" s="24" t="n"/>
      <c r="E19" s="25" t="inlineStr">
        <is>
          <t>Calculated for you</t>
        </is>
      </c>
      <c r="F19" s="26" t="n"/>
      <c r="G19" s="27" t="n"/>
      <c r="H19" s="28" t="inlineStr">
        <is>
          <t>✓ Check passed</t>
        </is>
      </c>
      <c r="I19" s="29" t="n"/>
      <c r="J19" s="29" t="n"/>
      <c r="K19" s="30" t="inlineStr">
        <is>
          <t>✗ Needs attention</t>
        </is>
      </c>
      <c r="L19" s="31" t="n"/>
      <c r="M19" s="31" t="n"/>
    </row>
    <row r="20"/>
    <row r="21">
      <c r="B21" s="5" t="inlineStr">
        <is>
          <t>JUMP TO</t>
        </is>
      </c>
    </row>
    <row r="22" ht="28" customHeight="1">
      <c r="B22" s="32" t="inlineStr">
        <is>
          <t>Categories  ›</t>
        </is>
      </c>
      <c r="C22" s="4" t="n"/>
      <c r="D22" s="33" t="n"/>
      <c r="E22" s="32" t="inlineStr">
        <is>
          <t>Spend  ›</t>
        </is>
      </c>
      <c r="F22" s="4" t="n"/>
      <c r="G22" s="33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4" t="inlineStr">
        <is>
          <t>Illustrative factors and a fictional company. Replace them with published factors and your own spend. General information, not advice. taxbakers.com/sustainability/scope-3-spend-based-method/</t>
        </is>
      </c>
    </row>
  </sheetData>
  <mergeCells count="30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conditionalFormatting sqref="K15">
    <cfRule type="expression" priority="1" dxfId="0">
      <formula>LEFT(K15,1)="✓"</formula>
    </cfRule>
    <cfRule type="expression" priority="2" dxfId="1">
      <formula>LEFT(K15,1)&lt;&gt;"✓"</formula>
    </cfRule>
  </conditionalFormatting>
  <hyperlinks>
    <hyperlink ref="B22" location="'Categories'!B2" display="Categories  ›"/>
    <hyperlink ref="E22" location="'Spend'!B2" display="Spend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8" customWidth="1" min="2" max="2"/>
    <col width="44" customWidth="1" min="3" max="3"/>
    <col width="16" customWidth="1" min="4" max="4"/>
    <col width="12" customWidth="1" min="5" max="5"/>
  </cols>
  <sheetData>
    <row r="1"/>
    <row r="2" ht="20" customHeight="1">
      <c r="B2" s="35" t="inlineStr">
        <is>
          <t>Categories</t>
        </is>
      </c>
    </row>
    <row r="3" ht="20" customHeight="1"/>
    <row r="4" ht="20" customHeight="1">
      <c r="B4" s="36" t="inlineStr">
        <is>
          <t>Scope 3 emissions by GHG Protocol category.</t>
        </is>
      </c>
    </row>
    <row r="5" ht="4" customHeight="1">
      <c r="B5" s="4" t="n"/>
      <c r="C5" s="4" t="n"/>
      <c r="D5" s="4" t="n"/>
      <c r="E5" s="4" t="n"/>
    </row>
    <row r="6"/>
    <row r="7" ht="34" customHeight="1">
      <c r="B7" s="37" t="inlineStr">
        <is>
          <t>No.</t>
        </is>
      </c>
      <c r="C7" s="38" t="inlineStr">
        <is>
          <t>Category</t>
        </is>
      </c>
      <c r="D7" s="38" t="inlineStr">
        <is>
          <t>t CO2e</t>
        </is>
      </c>
      <c r="E7" s="38" t="inlineStr">
        <is>
          <t>Share</t>
        </is>
      </c>
    </row>
    <row r="8">
      <c r="B8" s="39" t="n">
        <v>1</v>
      </c>
      <c r="C8" s="40" t="inlineStr">
        <is>
          <t>Purchased goods and services</t>
        </is>
      </c>
      <c r="D8" s="41">
        <f>SUMIF(Spend!$C$10:$C$21,B8,Spend!$I$10:$I$21)</f>
        <v/>
      </c>
      <c r="E8" s="42">
        <f>IF($D$23=0,0,D8/$D$23)</f>
        <v/>
      </c>
    </row>
    <row r="9">
      <c r="B9" s="39" t="n">
        <v>2</v>
      </c>
      <c r="C9" s="40" t="inlineStr">
        <is>
          <t>Capital goods</t>
        </is>
      </c>
      <c r="D9" s="41">
        <f>SUMIF(Spend!$C$10:$C$21,B9,Spend!$I$10:$I$21)</f>
        <v/>
      </c>
      <c r="E9" s="42">
        <f>IF($D$23=0,0,D9/$D$23)</f>
        <v/>
      </c>
    </row>
    <row r="10">
      <c r="B10" s="39" t="n">
        <v>3</v>
      </c>
      <c r="C10" s="40" t="inlineStr">
        <is>
          <t>Fuel- and energy-related activities</t>
        </is>
      </c>
      <c r="D10" s="41">
        <f>SUMIF(Spend!$C$10:$C$21,B10,Spend!$I$10:$I$21)</f>
        <v/>
      </c>
      <c r="E10" s="42">
        <f>IF($D$23=0,0,D10/$D$23)</f>
        <v/>
      </c>
    </row>
    <row r="11">
      <c r="B11" s="39" t="n">
        <v>4</v>
      </c>
      <c r="C11" s="40" t="inlineStr">
        <is>
          <t>Upstream transportation and distribution</t>
        </is>
      </c>
      <c r="D11" s="41">
        <f>SUMIF(Spend!$C$10:$C$21,B11,Spend!$I$10:$I$21)</f>
        <v/>
      </c>
      <c r="E11" s="42">
        <f>IF($D$23=0,0,D11/$D$23)</f>
        <v/>
      </c>
    </row>
    <row r="12">
      <c r="B12" s="39" t="n">
        <v>5</v>
      </c>
      <c r="C12" s="40" t="inlineStr">
        <is>
          <t>Waste generated in operations</t>
        </is>
      </c>
      <c r="D12" s="41">
        <f>SUMIF(Spend!$C$10:$C$21,B12,Spend!$I$10:$I$21)</f>
        <v/>
      </c>
      <c r="E12" s="42">
        <f>IF($D$23=0,0,D12/$D$23)</f>
        <v/>
      </c>
    </row>
    <row r="13">
      <c r="B13" s="39" t="n">
        <v>6</v>
      </c>
      <c r="C13" s="40" t="inlineStr">
        <is>
          <t>Business travel</t>
        </is>
      </c>
      <c r="D13" s="41">
        <f>SUMIF(Spend!$C$10:$C$21,B13,Spend!$I$10:$I$21)</f>
        <v/>
      </c>
      <c r="E13" s="42">
        <f>IF($D$23=0,0,D13/$D$23)</f>
        <v/>
      </c>
    </row>
    <row r="14">
      <c r="B14" s="39" t="n">
        <v>7</v>
      </c>
      <c r="C14" s="40" t="inlineStr">
        <is>
          <t>Employee commuting</t>
        </is>
      </c>
      <c r="D14" s="41">
        <f>SUMIF(Spend!$C$10:$C$21,B14,Spend!$I$10:$I$21)</f>
        <v/>
      </c>
      <c r="E14" s="42">
        <f>IF($D$23=0,0,D14/$D$23)</f>
        <v/>
      </c>
    </row>
    <row r="15">
      <c r="B15" s="39" t="n">
        <v>8</v>
      </c>
      <c r="C15" s="40" t="inlineStr">
        <is>
          <t>Upstream leased assets</t>
        </is>
      </c>
      <c r="D15" s="41">
        <f>SUMIF(Spend!$C$10:$C$21,B15,Spend!$I$10:$I$21)</f>
        <v/>
      </c>
      <c r="E15" s="42">
        <f>IF($D$23=0,0,D15/$D$23)</f>
        <v/>
      </c>
    </row>
    <row r="16">
      <c r="B16" s="39" t="n">
        <v>9</v>
      </c>
      <c r="C16" s="40" t="inlineStr">
        <is>
          <t>Downstream transportation and distribution</t>
        </is>
      </c>
      <c r="D16" s="41">
        <f>SUMIF(Spend!$C$10:$C$21,B16,Spend!$I$10:$I$21)</f>
        <v/>
      </c>
      <c r="E16" s="42">
        <f>IF($D$23=0,0,D16/$D$23)</f>
        <v/>
      </c>
    </row>
    <row r="17">
      <c r="B17" s="39" t="n">
        <v>10</v>
      </c>
      <c r="C17" s="40" t="inlineStr">
        <is>
          <t>Processing of sold products</t>
        </is>
      </c>
      <c r="D17" s="41">
        <f>SUMIF(Spend!$C$10:$C$21,B17,Spend!$I$10:$I$21)</f>
        <v/>
      </c>
      <c r="E17" s="42">
        <f>IF($D$23=0,0,D17/$D$23)</f>
        <v/>
      </c>
    </row>
    <row r="18">
      <c r="B18" s="39" t="n">
        <v>11</v>
      </c>
      <c r="C18" s="40" t="inlineStr">
        <is>
          <t>Use of sold products</t>
        </is>
      </c>
      <c r="D18" s="41">
        <f>SUMIF(Spend!$C$10:$C$21,B18,Spend!$I$10:$I$21)</f>
        <v/>
      </c>
      <c r="E18" s="42">
        <f>IF($D$23=0,0,D18/$D$23)</f>
        <v/>
      </c>
    </row>
    <row r="19">
      <c r="B19" s="39" t="n">
        <v>12</v>
      </c>
      <c r="C19" s="40" t="inlineStr">
        <is>
          <t>End-of-life treatment of sold products</t>
        </is>
      </c>
      <c r="D19" s="41">
        <f>SUMIF(Spend!$C$10:$C$21,B19,Spend!$I$10:$I$21)</f>
        <v/>
      </c>
      <c r="E19" s="42">
        <f>IF($D$23=0,0,D19/$D$23)</f>
        <v/>
      </c>
    </row>
    <row r="20">
      <c r="B20" s="39" t="n">
        <v>13</v>
      </c>
      <c r="C20" s="40" t="inlineStr">
        <is>
          <t>Downstream leased assets</t>
        </is>
      </c>
      <c r="D20" s="41">
        <f>SUMIF(Spend!$C$10:$C$21,B20,Spend!$I$10:$I$21)</f>
        <v/>
      </c>
      <c r="E20" s="42">
        <f>IF($D$23=0,0,D20/$D$23)</f>
        <v/>
      </c>
    </row>
    <row r="21">
      <c r="B21" s="39" t="n">
        <v>14</v>
      </c>
      <c r="C21" s="40" t="inlineStr">
        <is>
          <t>Franchises</t>
        </is>
      </c>
      <c r="D21" s="41">
        <f>SUMIF(Spend!$C$10:$C$21,B21,Spend!$I$10:$I$21)</f>
        <v/>
      </c>
      <c r="E21" s="42">
        <f>IF($D$23=0,0,D21/$D$23)</f>
        <v/>
      </c>
    </row>
    <row r="22">
      <c r="B22" s="39" t="n">
        <v>15</v>
      </c>
      <c r="C22" s="40" t="inlineStr">
        <is>
          <t>Investments</t>
        </is>
      </c>
      <c r="D22" s="41">
        <f>SUMIF(Spend!$C$10:$C$21,B22,Spend!$I$10:$I$21)</f>
        <v/>
      </c>
      <c r="E22" s="42">
        <f>IF($D$23=0,0,D22/$D$23)</f>
        <v/>
      </c>
    </row>
    <row r="23">
      <c r="C23" s="43" t="inlineStr">
        <is>
          <t>Total</t>
        </is>
      </c>
      <c r="D23" s="44">
        <f>SUM(D8:D22)</f>
        <v/>
      </c>
    </row>
    <row r="24">
      <c r="C24" s="45" t="inlineStr">
        <is>
          <t>Every line has a category</t>
        </is>
      </c>
      <c r="D24" s="46">
        <f>IF(ABS(D23-Spend!I22)&lt;0.5,"✓ All mapped","✗ Map each line")</f>
        <v/>
      </c>
    </row>
    <row r="25"/>
    <row r="26">
      <c r="B26" s="40" t="inlineStr">
        <is>
          <t>Share of the total from supplier-specific data</t>
        </is>
      </c>
      <c r="D26" s="42">
        <f>IF(Spend!I22=0,0,SUMIF(Spend!J10:J21,"Supplier data",Spend!I10:I21)/Spend!I22)</f>
        <v/>
      </c>
    </row>
    <row r="27"/>
    <row r="28">
      <c r="C28" s="47" t="inlineStr">
        <is>
          <t>Categories with no spend show a dash. Categories 9 to 15, downstream of the company, are rarely spend-based: they depend on what customers do with the products.</t>
        </is>
      </c>
    </row>
    <row r="29"/>
    <row r="30"/>
  </sheetData>
  <mergeCells count="4">
    <mergeCell ref="B2:E3"/>
    <mergeCell ref="C28:E30"/>
    <mergeCell ref="D24:E24"/>
    <mergeCell ref="B4:E4"/>
  </mergeCells>
  <conditionalFormatting sqref="D24">
    <cfRule type="expression" priority="1" dxfId="0">
      <formula>LEFT(D24,1)="✓"</formula>
    </cfRule>
    <cfRule type="expression" priority="2" dxfId="1">
      <formula>LEFT(D24,1)&lt;&gt;"✓"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J28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30" customWidth="1" min="2" max="2"/>
    <col width="10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  <col width="14" customWidth="1" min="9" max="9"/>
    <col width="16" customWidth="1" min="10" max="10"/>
  </cols>
  <sheetData>
    <row r="1"/>
    <row r="2" ht="20" customHeight="1">
      <c r="B2" s="35" t="inlineStr">
        <is>
          <t>Spend</t>
        </is>
      </c>
    </row>
    <row r="3" ht="20" customHeight="1"/>
    <row r="4" ht="20" customHeight="1">
      <c r="B4" s="36" t="inlineStr">
        <is>
          <t>Spend by line, mapped to a scope 3 category, multiplied by a spend-based factor, with supplier-specific data used where available. Spend in thousands.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/>
    <row r="7">
      <c r="B7" s="48" t="inlineStr">
        <is>
          <t>Price index: reporting year against the factors' base year</t>
        </is>
      </c>
      <c r="E7" s="49" t="n">
        <v>1.12</v>
      </c>
    </row>
    <row r="8"/>
    <row r="9" ht="34" customHeight="1">
      <c r="B9" s="37" t="inlineStr">
        <is>
          <t>Spend line</t>
        </is>
      </c>
      <c r="C9" s="38" t="inlineStr">
        <is>
          <t>Category (1 to 15)</t>
        </is>
      </c>
      <c r="D9" s="38" t="inlineStr">
        <is>
          <t>Spend</t>
        </is>
      </c>
      <c r="E9" s="38" t="inlineStr">
        <is>
          <t>Factor, kg CO2e per base-year $</t>
        </is>
      </c>
      <c r="F9" s="38" t="inlineStr">
        <is>
          <t>Spend at base-year prices</t>
        </is>
      </c>
      <c r="G9" s="38" t="inlineStr">
        <is>
          <t>Spend-based t CO2e</t>
        </is>
      </c>
      <c r="H9" s="38" t="inlineStr">
        <is>
          <t>Supplier-specific t CO2e</t>
        </is>
      </c>
      <c r="I9" s="38" t="inlineStr">
        <is>
          <t>t CO2e used</t>
        </is>
      </c>
      <c r="J9" s="38" t="inlineStr">
        <is>
          <t>Method</t>
        </is>
      </c>
    </row>
    <row r="10">
      <c r="B10" s="50" t="inlineStr">
        <is>
          <t>Steel and metal parts</t>
        </is>
      </c>
      <c r="C10" s="51" t="n">
        <v>1</v>
      </c>
      <c r="D10" s="52" t="n">
        <v>20000</v>
      </c>
      <c r="E10" s="53" t="n">
        <v>0.85</v>
      </c>
      <c r="F10" s="41">
        <f>N(D10)/$E$7</f>
        <v/>
      </c>
      <c r="G10" s="41">
        <f>F10*N(E10)</f>
        <v/>
      </c>
      <c r="H10" s="52" t="n">
        <v>11000</v>
      </c>
      <c r="I10" s="44">
        <f>IF(H10&lt;&gt;"",H10,G10)</f>
        <v/>
      </c>
      <c r="J10" s="40">
        <f>IF(B10="","",IF(H10&lt;&gt;"","Supplier data","Spend-based"))</f>
        <v/>
      </c>
    </row>
    <row r="11">
      <c r="B11" s="50" t="inlineStr">
        <is>
          <t>Plastics and packaging</t>
        </is>
      </c>
      <c r="C11" s="51" t="n">
        <v>1</v>
      </c>
      <c r="D11" s="52" t="n">
        <v>8000</v>
      </c>
      <c r="E11" s="53" t="n">
        <v>0.55</v>
      </c>
      <c r="F11" s="41">
        <f>N(D11)/$E$7</f>
        <v/>
      </c>
      <c r="G11" s="41">
        <f>F11*N(E11)</f>
        <v/>
      </c>
      <c r="H11" s="52" t="n"/>
      <c r="I11" s="44">
        <f>IF(H11&lt;&gt;"",H11,G11)</f>
        <v/>
      </c>
      <c r="J11" s="40">
        <f>IF(B11="","",IF(H11&lt;&gt;"","Supplier data","Spend-based"))</f>
        <v/>
      </c>
    </row>
    <row r="12">
      <c r="B12" s="50" t="inlineStr">
        <is>
          <t>Electronic components</t>
        </is>
      </c>
      <c r="C12" s="51" t="n">
        <v>1</v>
      </c>
      <c r="D12" s="52" t="n">
        <v>12000</v>
      </c>
      <c r="E12" s="53" t="n">
        <v>0.3</v>
      </c>
      <c r="F12" s="41">
        <f>N(D12)/$E$7</f>
        <v/>
      </c>
      <c r="G12" s="41">
        <f>F12*N(E12)</f>
        <v/>
      </c>
      <c r="H12" s="52" t="n"/>
      <c r="I12" s="44">
        <f>IF(H12&lt;&gt;"",H12,G12)</f>
        <v/>
      </c>
      <c r="J12" s="40">
        <f>IF(B12="","",IF(H12&lt;&gt;"","Supplier data","Spend-based"))</f>
        <v/>
      </c>
    </row>
    <row r="13">
      <c r="B13" s="50" t="inlineStr">
        <is>
          <t>IT and software services</t>
        </is>
      </c>
      <c r="C13" s="51" t="n">
        <v>1</v>
      </c>
      <c r="D13" s="52" t="n">
        <v>5000</v>
      </c>
      <c r="E13" s="53" t="n">
        <v>0.1</v>
      </c>
      <c r="F13" s="41">
        <f>N(D13)/$E$7</f>
        <v/>
      </c>
      <c r="G13" s="41">
        <f>F13*N(E13)</f>
        <v/>
      </c>
      <c r="H13" s="52" t="n"/>
      <c r="I13" s="44">
        <f>IF(H13&lt;&gt;"",H13,G13)</f>
        <v/>
      </c>
      <c r="J13" s="40">
        <f>IF(B13="","",IF(H13&lt;&gt;"","Supplier data","Spend-based"))</f>
        <v/>
      </c>
    </row>
    <row r="14">
      <c r="B14" s="50" t="inlineStr">
        <is>
          <t>Professional services</t>
        </is>
      </c>
      <c r="C14" s="51" t="n">
        <v>1</v>
      </c>
      <c r="D14" s="52" t="n">
        <v>4000</v>
      </c>
      <c r="E14" s="53" t="n">
        <v>0.08</v>
      </c>
      <c r="F14" s="41">
        <f>N(D14)/$E$7</f>
        <v/>
      </c>
      <c r="G14" s="41">
        <f>F14*N(E14)</f>
        <v/>
      </c>
      <c r="H14" s="52" t="n"/>
      <c r="I14" s="44">
        <f>IF(H14&lt;&gt;"",H14,G14)</f>
        <v/>
      </c>
      <c r="J14" s="40">
        <f>IF(B14="","",IF(H14&lt;&gt;"","Supplier data","Spend-based"))</f>
        <v/>
      </c>
    </row>
    <row r="15">
      <c r="B15" s="50" t="inlineStr">
        <is>
          <t>Freight paid by the company</t>
        </is>
      </c>
      <c r="C15" s="51" t="n">
        <v>4</v>
      </c>
      <c r="D15" s="52" t="n">
        <v>6000</v>
      </c>
      <c r="E15" s="53" t="n">
        <v>0.45</v>
      </c>
      <c r="F15" s="41">
        <f>N(D15)/$E$7</f>
        <v/>
      </c>
      <c r="G15" s="41">
        <f>F15*N(E15)</f>
        <v/>
      </c>
      <c r="H15" s="52" t="n"/>
      <c r="I15" s="44">
        <f>IF(H15&lt;&gt;"",H15,G15)</f>
        <v/>
      </c>
      <c r="J15" s="40">
        <f>IF(B15="","",IF(H15&lt;&gt;"","Supplier data","Spend-based"))</f>
        <v/>
      </c>
    </row>
    <row r="16">
      <c r="B16" s="50" t="n"/>
      <c r="C16" s="51" t="n"/>
      <c r="D16" s="52" t="n"/>
      <c r="E16" s="53" t="n"/>
      <c r="F16" s="41">
        <f>N(D16)/$E$7</f>
        <v/>
      </c>
      <c r="G16" s="41">
        <f>F16*N(E16)</f>
        <v/>
      </c>
      <c r="H16" s="52" t="n"/>
      <c r="I16" s="44">
        <f>IF(H16&lt;&gt;"",H16,G16)</f>
        <v/>
      </c>
      <c r="J16" s="40">
        <f>IF(B16="","",IF(H16&lt;&gt;"","Supplier data","Spend-based"))</f>
        <v/>
      </c>
    </row>
    <row r="17">
      <c r="B17" s="50" t="n"/>
      <c r="C17" s="51" t="n"/>
      <c r="D17" s="52" t="n"/>
      <c r="E17" s="53" t="n"/>
      <c r="F17" s="41">
        <f>N(D17)/$E$7</f>
        <v/>
      </c>
      <c r="G17" s="41">
        <f>F17*N(E17)</f>
        <v/>
      </c>
      <c r="H17" s="52" t="n"/>
      <c r="I17" s="44">
        <f>IF(H17&lt;&gt;"",H17,G17)</f>
        <v/>
      </c>
      <c r="J17" s="40">
        <f>IF(B17="","",IF(H17&lt;&gt;"","Supplier data","Spend-based"))</f>
        <v/>
      </c>
    </row>
    <row r="18">
      <c r="B18" s="50" t="n"/>
      <c r="C18" s="51" t="n"/>
      <c r="D18" s="52" t="n"/>
      <c r="E18" s="53" t="n"/>
      <c r="F18" s="41">
        <f>N(D18)/$E$7</f>
        <v/>
      </c>
      <c r="G18" s="41">
        <f>F18*N(E18)</f>
        <v/>
      </c>
      <c r="H18" s="52" t="n"/>
      <c r="I18" s="44">
        <f>IF(H18&lt;&gt;"",H18,G18)</f>
        <v/>
      </c>
      <c r="J18" s="40">
        <f>IF(B18="","",IF(H18&lt;&gt;"","Supplier data","Spend-based"))</f>
        <v/>
      </c>
    </row>
    <row r="19">
      <c r="B19" s="50" t="n"/>
      <c r="C19" s="51" t="n"/>
      <c r="D19" s="52" t="n"/>
      <c r="E19" s="53" t="n"/>
      <c r="F19" s="41">
        <f>N(D19)/$E$7</f>
        <v/>
      </c>
      <c r="G19" s="41">
        <f>F19*N(E19)</f>
        <v/>
      </c>
      <c r="H19" s="52" t="n"/>
      <c r="I19" s="44">
        <f>IF(H19&lt;&gt;"",H19,G19)</f>
        <v/>
      </c>
      <c r="J19" s="40">
        <f>IF(B19="","",IF(H19&lt;&gt;"","Supplier data","Spend-based"))</f>
        <v/>
      </c>
    </row>
    <row r="20">
      <c r="B20" s="50" t="n"/>
      <c r="C20" s="51" t="n"/>
      <c r="D20" s="52" t="n"/>
      <c r="E20" s="53" t="n"/>
      <c r="F20" s="41">
        <f>N(D20)/$E$7</f>
        <v/>
      </c>
      <c r="G20" s="41">
        <f>F20*N(E20)</f>
        <v/>
      </c>
      <c r="H20" s="52" t="n"/>
      <c r="I20" s="44">
        <f>IF(H20&lt;&gt;"",H20,G20)</f>
        <v/>
      </c>
      <c r="J20" s="40">
        <f>IF(B20="","",IF(H20&lt;&gt;"","Supplier data","Spend-based"))</f>
        <v/>
      </c>
    </row>
    <row r="21">
      <c r="B21" s="50" t="n"/>
      <c r="C21" s="51" t="n"/>
      <c r="D21" s="52" t="n"/>
      <c r="E21" s="53" t="n"/>
      <c r="F21" s="41">
        <f>N(D21)/$E$7</f>
        <v/>
      </c>
      <c r="G21" s="41">
        <f>F21*N(E21)</f>
        <v/>
      </c>
      <c r="H21" s="52" t="n"/>
      <c r="I21" s="44">
        <f>IF(H21&lt;&gt;"",H21,G21)</f>
        <v/>
      </c>
      <c r="J21" s="40">
        <f>IF(B21="","",IF(H21&lt;&gt;"","Supplier data","Spend-based"))</f>
        <v/>
      </c>
    </row>
    <row r="22">
      <c r="B22" s="43" t="inlineStr">
        <is>
          <t>Total</t>
        </is>
      </c>
      <c r="D22" s="44">
        <f>SUM(D10:D21)</f>
        <v/>
      </c>
      <c r="F22" s="44">
        <f>SUM(F10:F21)</f>
        <v/>
      </c>
      <c r="G22" s="44">
        <f>SUM(G10:G21)</f>
        <v/>
      </c>
      <c r="I22" s="44">
        <f>SUM(I10:I21)</f>
        <v/>
      </c>
    </row>
    <row r="23">
      <c r="B23" s="40" t="inlineStr">
        <is>
          <t>Without the price adjustment, for comparison</t>
        </is>
      </c>
      <c r="G23" s="41">
        <f>SUMPRODUCT(D10:D21,E10:E21)</f>
        <v/>
      </c>
    </row>
    <row r="24"/>
    <row r="25">
      <c r="B25" s="47" t="inlineStr">
        <is>
          <t>Spend-based factors give kilograms of CO2e per dollar of spend in the year the factor was built, so spend in later years is first restated to base-year prices, otherwise inflation alone raises reported emissions. Where a supplier provides product-specific data, enter it and it replaces the spend-based estimate. The factors are illustrative: use a published set such as the US EPA's supply chain factors, matched to each line.</t>
        </is>
      </c>
    </row>
    <row r="26"/>
    <row r="27"/>
    <row r="28"/>
  </sheetData>
  <mergeCells count="3">
    <mergeCell ref="B2:J3"/>
    <mergeCell ref="B25:J28"/>
    <mergeCell ref="B4:J4"/>
  </mergeCells>
  <dataValidations count="1">
    <dataValidation sqref="C10:C21" showDropDown="0" showInputMessage="0" showErrorMessage="0" allowBlank="1" type="whole" operator="between">
      <formula1>1</formula1>
      <formula2>15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2026-10-26T07:30:58Z</dcterms:created>
  <dcterms:modified xmlns:dcterms="http://purl.org/dc/terms/" xmlns:xsi="http://www.w3.org/2001/XMLSchema-instance" xsi:type="dcterms:W3CDTF">2026-10-26T07:30:58Z</dcterms:modified>
</cp:coreProperties>
</file>