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Summary" sheetId="2" state="visible" r:id="rId2"/>
    <sheet xmlns:r="http://schemas.openxmlformats.org/officeDocument/2006/relationships" name="Scope 1" sheetId="3" state="visible" r:id="rId3"/>
    <sheet xmlns:r="http://schemas.openxmlformats.org/officeDocument/2006/relationships" name="Scope 2" sheetId="4" state="visible" r:id="rId4"/>
  </sheets>
  <definedNames/>
  <calcPr calcId="124519" fullCalcOnLoad="1"/>
</workbook>
</file>

<file path=xl/styles.xml><?xml version="1.0" encoding="utf-8"?>
<styleSheet xmlns="http://schemas.openxmlformats.org/spreadsheetml/2006/main">
  <numFmts count="3">
    <numFmt numFmtId="164" formatCode="#,##0;(#,##0);&quot;-&quot;"/>
    <numFmt numFmtId="165" formatCode="#,##0.000"/>
    <numFmt numFmtId="166" formatCode="#,##0.0;(#,##0.0);&quot;-&quot;"/>
  </numFmts>
  <fonts count="23">
    <font>
      <name val="Calibri"/>
      <family val="2"/>
      <color theme="1"/>
      <sz val="11"/>
      <scheme val="minor"/>
    </font>
    <font>
      <name val="Arial"/>
      <b val="1"/>
      <color rgb="00FFFFFF"/>
      <sz val="16"/>
    </font>
    <font>
      <name val="Arial"/>
      <color rgb="00CFE0E3"/>
      <sz val="10"/>
    </font>
    <font>
      <name val="Arial"/>
      <b val="1"/>
      <color rgb="00FFFFFF"/>
      <sz val="10"/>
    </font>
    <font>
      <name val="Arial"/>
      <color rgb="000000FF"/>
      <sz val="10"/>
    </font>
    <font>
      <name val="Arial"/>
      <b val="1"/>
      <sz val="10"/>
    </font>
    <font>
      <name val="Arial"/>
      <b val="1"/>
      <color rgb="000E3D4A"/>
      <sz val="10"/>
    </font>
    <font>
      <name val="Arial"/>
      <sz val="10"/>
    </font>
    <font>
      <name val="Arial"/>
      <color rgb="006B7A80"/>
      <sz val="10"/>
    </font>
    <font>
      <name val="Arial"/>
      <color rgb="006B7A80"/>
      <sz val="9"/>
    </font>
    <font>
      <name val="Arial"/>
      <color rgb="000E3D4A"/>
      <sz val="10"/>
    </font>
    <font>
      <name val="Arial"/>
      <b val="1"/>
      <color rgb="00FFFFFF"/>
      <sz val="22"/>
    </font>
    <font>
      <name val="Arial"/>
      <color rgb="00CFE0E3"/>
      <sz val="11"/>
    </font>
    <font>
      <name val="Arial"/>
      <b val="1"/>
      <color rgb="0086BC25"/>
      <sz val="9"/>
    </font>
    <font>
      <name val="Arial"/>
      <b val="1"/>
      <color rgb="0086BC25"/>
      <sz val="28"/>
    </font>
    <font>
      <name val="Arial"/>
      <b val="1"/>
      <color rgb="000E3D4A"/>
      <sz val="12"/>
    </font>
    <font>
      <name val="Arial"/>
      <b val="1"/>
      <color rgb="000E3D4A"/>
      <sz val="20"/>
    </font>
    <font>
      <name val="Arial"/>
      <b val="1"/>
      <color rgb="000E3D4A"/>
      <sz val="13"/>
    </font>
    <font>
      <name val="Arial"/>
      <b val="1"/>
      <color rgb="000000FF"/>
      <sz val="10"/>
    </font>
    <font>
      <name val="Arial"/>
      <b val="1"/>
      <color rgb="002E6B12"/>
      <sz val="10"/>
    </font>
    <font>
      <name val="Arial"/>
      <b val="1"/>
      <color rgb="00A12B1E"/>
      <sz val="10"/>
    </font>
    <font>
      <name val="Arial"/>
      <b val="1"/>
      <color rgb="000E3D4A"/>
      <sz val="11"/>
    </font>
    <font>
      <name val="Arial"/>
      <color rgb="006B7A80"/>
      <sz val="8"/>
    </font>
  </fonts>
  <fills count="9">
    <fill>
      <patternFill/>
    </fill>
    <fill>
      <patternFill patternType="gray125"/>
    </fill>
    <fill>
      <patternFill patternType="solid">
        <fgColor rgb="000E3D4A"/>
      </patternFill>
    </fill>
    <fill>
      <patternFill patternType="solid">
        <fgColor rgb="0086BC25"/>
      </patternFill>
    </fill>
    <fill>
      <patternFill patternType="solid">
        <fgColor rgb="00FFF4C2"/>
      </patternFill>
    </fill>
    <fill>
      <patternFill patternType="solid">
        <fgColor rgb="00F3F5F0"/>
      </patternFill>
    </fill>
    <fill>
      <patternFill patternType="solid">
        <fgColor rgb="00FFFFFF"/>
      </patternFill>
    </fill>
    <fill>
      <patternFill patternType="solid">
        <fgColor rgb="00DFF0D0"/>
      </patternFill>
    </fill>
    <fill>
      <patternFill patternType="solid">
        <fgColor rgb="00F8D7D2"/>
      </patternFill>
    </fill>
  </fills>
  <borders count="19">
    <border>
      <left/>
      <right/>
      <top/>
      <bottom/>
      <diagonal/>
    </border>
    <border>
      <bottom style="hair">
        <color rgb="00D5DBD8"/>
      </bottom>
    </border>
    <border>
      <left style="thin">
        <color rgb="00D5DBD8"/>
      </left>
      <top style="thin">
        <color rgb="00D5DBD8"/>
      </top>
    </border>
    <border>
      <top style="thin">
        <color rgb="00D5DBD8"/>
      </top>
    </border>
    <border>
      <right style="thin">
        <color rgb="00D5DBD8"/>
      </right>
      <top style="thin">
        <color rgb="00D5DBD8"/>
      </top>
    </border>
    <border>
      <left style="thin">
        <color rgb="00D5DBD8"/>
      </left>
    </border>
    <border/>
    <border>
      <right style="thin">
        <color rgb="00D5DBD8"/>
      </right>
    </border>
    <border>
      <left style="thin">
        <color rgb="00D5DBD8"/>
      </left>
      <bottom style="thin">
        <color rgb="00D5DBD8"/>
      </bottom>
    </border>
    <border>
      <bottom style="thin">
        <color rgb="00D5DBD8"/>
      </bottom>
    </border>
    <border>
      <right style="thin">
        <color rgb="00D5DBD8"/>
      </right>
      <bottom style="thin">
        <color rgb="00D5DBD8"/>
      </bottom>
    </border>
    <border>
      <left style="thin">
        <color rgb="00D5DBD8"/>
      </left>
      <top style="medium">
        <color rgb="000E3D4A"/>
      </top>
    </border>
    <border>
      <top style="medium">
        <color rgb="000E3D4A"/>
      </top>
    </border>
    <border>
      <right style="thin">
        <color rgb="00D5DBD8"/>
      </right>
      <top style="medium">
        <color rgb="000E3D4A"/>
      </top>
    </border>
    <border>
      <left style="thin">
        <color rgb="00D5DBD8"/>
      </left>
      <top style="thin">
        <color rgb="00D5DBD8"/>
      </top>
      <bottom style="thin">
        <color rgb="00D5DBD8"/>
      </bottom>
    </border>
    <border>
      <top style="thin">
        <color rgb="00D5DBD8"/>
      </top>
      <bottom style="thin">
        <color rgb="00D5DBD8"/>
      </bottom>
    </border>
    <border>
      <right style="thin">
        <color rgb="00D5DBD8"/>
      </right>
      <top style="thin">
        <color rgb="00D5DBD8"/>
      </top>
      <bottom style="thin">
        <color rgb="00D5DBD8"/>
      </bottom>
    </border>
    <border>
      <left style="thick">
        <color rgb="00FFFFFF"/>
      </left>
    </border>
    <border>
      <right style="thick">
        <color rgb="00FFFFFF"/>
      </right>
    </border>
  </borders>
  <cellStyleXfs count="1">
    <xf numFmtId="0" fontId="0" fillId="0" borderId="0"/>
  </cellStyleXfs>
  <cellXfs count="51">
    <xf numFmtId="0" fontId="0" fillId="0" borderId="0" pivotButton="0" quotePrefix="0" xfId="0"/>
    <xf numFmtId="0" fontId="11" fillId="2" borderId="0" applyAlignment="1" pivotButton="0" quotePrefix="0" xfId="0">
      <alignment horizontal="left" vertical="center" wrapText="1" indent="1"/>
    </xf>
    <xf numFmtId="0" fontId="12" fillId="2" borderId="0" applyAlignment="1" pivotButton="0" quotePrefix="0" xfId="0">
      <alignment horizontal="left" vertical="center" wrapText="1" indent="1"/>
    </xf>
    <xf numFmtId="0" fontId="0" fillId="2" borderId="0" pivotButton="0" quotePrefix="0" xfId="0"/>
    <xf numFmtId="0" fontId="0" fillId="3" borderId="0" pivotButton="0" quotePrefix="0" xfId="0"/>
    <xf numFmtId="0" fontId="13" fillId="0" borderId="0" applyAlignment="1" pivotButton="0" quotePrefix="0" xfId="0">
      <alignment horizontal="left" vertical="center" wrapText="1" indent="1"/>
    </xf>
    <xf numFmtId="0" fontId="14" fillId="5" borderId="2" applyAlignment="1" pivotButton="0" quotePrefix="0" xfId="0">
      <alignment horizontal="center" vertical="center" wrapText="1"/>
    </xf>
    <xf numFmtId="0" fontId="15" fillId="5" borderId="3" applyAlignment="1" pivotButton="0" quotePrefix="0" xfId="0">
      <alignment horizontal="left" vertical="bottom" wrapText="1" indent="1"/>
    </xf>
    <xf numFmtId="0" fontId="0" fillId="0" borderId="3" pivotButton="0" quotePrefix="0" xfId="0"/>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9" fillId="5" borderId="9" applyAlignment="1" pivotButton="0" quotePrefix="0" xfId="0">
      <alignment horizontal="left" vertical="top" wrapText="1" indent="1"/>
    </xf>
    <xf numFmtId="0" fontId="0" fillId="0" borderId="9" pivotButton="0" quotePrefix="0" xfId="0"/>
    <xf numFmtId="0" fontId="0" fillId="0" borderId="10" pivotButton="0" quotePrefix="0" xfId="0"/>
    <xf numFmtId="0" fontId="9" fillId="6" borderId="11" applyAlignment="1" pivotButton="0" quotePrefix="0" xfId="0">
      <alignment horizontal="center" vertical="center" wrapText="1"/>
    </xf>
    <xf numFmtId="0" fontId="0" fillId="0" borderId="12" pivotButton="0" quotePrefix="0" xfId="0"/>
    <xf numFmtId="0" fontId="0" fillId="0" borderId="13" pivotButton="0" quotePrefix="0" xfId="0"/>
    <xf numFmtId="3" fontId="16" fillId="6" borderId="5" applyAlignment="1" pivotButton="0" quotePrefix="0" xfId="0">
      <alignment horizontal="center" vertical="center" wrapText="1"/>
    </xf>
    <xf numFmtId="0" fontId="5" fillId="6" borderId="5" applyAlignment="1" pivotButton="0" quotePrefix="0" xfId="0">
      <alignment horizontal="center" vertical="center"/>
    </xf>
    <xf numFmtId="0" fontId="18" fillId="4" borderId="0" applyAlignment="1" pivotButton="0" quotePrefix="0" xfId="0">
      <alignment horizontal="center" vertical="center" wrapText="1"/>
    </xf>
    <xf numFmtId="0" fontId="0" fillId="4" borderId="0" pivotButton="0" quotePrefix="0" xfId="0"/>
    <xf numFmtId="0" fontId="6" fillId="6" borderId="14" applyAlignment="1" pivotButton="0" quotePrefix="0" xfId="0">
      <alignment horizontal="center" vertical="center" wrapText="1"/>
    </xf>
    <xf numFmtId="0" fontId="0" fillId="6" borderId="15" pivotButton="0" quotePrefix="0" xfId="0"/>
    <xf numFmtId="0" fontId="0" fillId="6" borderId="16" pivotButton="0" quotePrefix="0" xfId="0"/>
    <xf numFmtId="0" fontId="19" fillId="7" borderId="0" applyAlignment="1" pivotButton="0" quotePrefix="0" xfId="0">
      <alignment horizontal="center" vertical="center" wrapText="1"/>
    </xf>
    <xf numFmtId="0" fontId="0" fillId="7" borderId="0" pivotButton="0" quotePrefix="0" xfId="0"/>
    <xf numFmtId="0" fontId="20" fillId="8" borderId="0" applyAlignment="1" pivotButton="0" quotePrefix="0" xfId="0">
      <alignment horizontal="center" vertical="center" wrapText="1"/>
    </xf>
    <xf numFmtId="0" fontId="0" fillId="8" borderId="0" pivotButton="0" quotePrefix="0" xfId="0"/>
    <xf numFmtId="0" fontId="21" fillId="3" borderId="17" applyAlignment="1" pivotButton="0" quotePrefix="0" xfId="0">
      <alignment horizontal="center" vertical="center" wrapText="1"/>
    </xf>
    <xf numFmtId="0" fontId="0" fillId="3" borderId="18" pivotButton="0" quotePrefix="0" xfId="0"/>
    <xf numFmtId="0" fontId="22" fillId="0" borderId="0" applyAlignment="1" pivotButton="0" quotePrefix="0" xfId="0">
      <alignment horizontal="left" vertical="center" wrapText="1" indent="1"/>
    </xf>
    <xf numFmtId="0" fontId="1" fillId="2" borderId="0" applyAlignment="1" pivotButton="0" quotePrefix="0" xfId="0">
      <alignment horizontal="left" vertical="center" wrapText="1" indent="1"/>
    </xf>
    <xf numFmtId="0" fontId="2" fillId="2" borderId="0" applyAlignment="1" pivotButton="0" quotePrefix="0" xfId="0">
      <alignment horizontal="left" vertical="center" wrapText="1" indent="1"/>
    </xf>
    <xf numFmtId="0" fontId="3" fillId="2" borderId="0" applyAlignment="1" pivotButton="0" quotePrefix="0" xfId="0">
      <alignment horizontal="left" vertical="center" wrapText="1" indent="1"/>
    </xf>
    <xf numFmtId="0" fontId="3" fillId="2" borderId="0" applyAlignment="1" pivotButton="0" quotePrefix="0" xfId="0">
      <alignment horizontal="center" vertical="center" wrapText="1"/>
    </xf>
    <xf numFmtId="0" fontId="7" fillId="0" borderId="1" pivotButton="0" quotePrefix="0" xfId="0"/>
    <xf numFmtId="164" fontId="7" fillId="0" borderId="1" pivotButton="0" quotePrefix="0" xfId="0"/>
    <xf numFmtId="0" fontId="6" fillId="0" borderId="1" pivotButton="0" quotePrefix="0" xfId="0"/>
    <xf numFmtId="164" fontId="5" fillId="0" borderId="1" pivotButton="0" quotePrefix="0" xfId="0"/>
    <xf numFmtId="0" fontId="10" fillId="0" borderId="0" applyAlignment="1" pivotButton="0" quotePrefix="0" xfId="0">
      <alignment horizontal="left" vertical="center" wrapText="1" indent="1"/>
    </xf>
    <xf numFmtId="164" fontId="4" fillId="4" borderId="1" pivotButton="0" quotePrefix="0" xfId="0"/>
    <xf numFmtId="166" fontId="5" fillId="0" borderId="1" pivotButton="0" quotePrefix="0" xfId="0"/>
    <xf numFmtId="0" fontId="9" fillId="0" borderId="0" applyAlignment="1" pivotButton="0" quotePrefix="0" xfId="0">
      <alignment horizontal="left" vertical="top" wrapText="1" indent="1"/>
    </xf>
    <xf numFmtId="0" fontId="4" fillId="4" borderId="1" pivotButton="0" quotePrefix="0" xfId="0"/>
    <xf numFmtId="0" fontId="4" fillId="4" borderId="1" applyAlignment="1" pivotButton="0" quotePrefix="0" xfId="0">
      <alignment horizontal="center"/>
    </xf>
    <xf numFmtId="165" fontId="4" fillId="4" borderId="1" pivotButton="0" quotePrefix="0" xfId="0"/>
    <xf numFmtId="0" fontId="8" fillId="0" borderId="0" applyAlignment="1" pivotButton="0" quotePrefix="0" xfId="0">
      <alignment horizontal="left" vertical="center" wrapText="1" indent="1"/>
    </xf>
    <xf numFmtId="0" fontId="5" fillId="0" borderId="0" applyAlignment="1" pivotButton="0" quotePrefix="0" xfId="0">
      <alignment horizontal="center" vertical="center"/>
    </xf>
  </cellXfs>
  <cellStyles count="1">
    <cellStyle name="Normal" xfId="0" builtinId="0" hidden="0"/>
  </cellStyles>
  <dxfs count="2">
    <dxf>
      <font>
        <name val="Arial"/>
        <b val="1"/>
        <color rgb="002E6B12"/>
      </font>
      <fill>
        <patternFill patternType="solid">
          <fgColor rgb="00DFF0D0"/>
          <bgColor rgb="00DFF0D0"/>
        </patternFill>
      </fill>
    </dxf>
    <dxf>
      <font>
        <name val="Arial"/>
        <b val="1"/>
        <color rgb="00A12B1E"/>
      </font>
      <fill>
        <patternFill patternType="solid">
          <fgColor rgb="00F8D7D2"/>
          <bgColor rgb="00F8D7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Tonnes CO2e by source</a:t>
            </a:r>
          </a:p>
        </rich>
      </tx>
    </title>
    <plotArea>
      <barChart>
        <barDir val="col"/>
        <grouping val="clustered"/>
        <ser>
          <idx val="0"/>
          <order val="0"/>
          <spPr>
            <a:solidFill xmlns:a="http://schemas.openxmlformats.org/drawingml/2006/main">
              <a:srgbClr val="0E3D4A"/>
            </a:solidFill>
            <a:ln xmlns:a="http://schemas.openxmlformats.org/drawingml/2006/main">
              <a:solidFill>
                <a:srgbClr val="0E3D4A"/>
              </a:solidFill>
              <a:prstDash val="solid"/>
            </a:ln>
          </spPr>
          <cat>
            <numRef>
              <f>'Summary'!$B$16:$B$20</f>
            </numRef>
          </cat>
          <val>
            <numRef>
              <f>'Summary'!$C$16:$C$20</f>
            </numRef>
          </val>
        </ser>
        <dLbls>
          <numFmt formatCode="#,##0"/>
          <showLegendKey val="0"/>
          <showVal val="1"/>
          <showCatName val="0"/>
          <showSerName val="0"/>
        </dLbls>
        <gapWidth val="60"/>
        <axId val="10"/>
        <axId val="100"/>
      </barChart>
      <catAx>
        <axId val="10"/>
        <scaling>
          <orientation val="minMax"/>
        </scaling>
        <delete val="0"/>
        <axPos val="l"/>
        <majorTickMark val="none"/>
        <minorTickMark val="none"/>
        <crossAx val="100"/>
        <lblOffset val="100"/>
      </catAx>
      <valAx>
        <axId val="100"/>
        <scaling>
          <orientation val="minMax"/>
        </scaling>
        <delete val="1"/>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23</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86BC25"/>
    <outlinePr summaryBelow="1" summaryRight="1"/>
    <pageSetUpPr fitToPage="1"/>
  </sheetPr>
  <dimension ref="A1:M41"/>
  <sheetViews>
    <sheetView showGridLines="0" workbookViewId="0">
      <selection activeCell="A1" sqref="A1"/>
    </sheetView>
  </sheetViews>
  <sheetFormatPr baseColWidth="8" defaultRowHeight="18" customHeight="1"/>
  <cols>
    <col width="2.5"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s>
  <sheetData>
    <row r="1"/>
    <row r="2" ht="24" customHeight="1">
      <c r="B2" s="1" t="inlineStr">
        <is>
          <t>Scope 1 and 2 calculator</t>
        </is>
      </c>
    </row>
    <row r="3" ht="24" customHeight="1"/>
    <row r="4" ht="22" customHeight="1">
      <c r="B4" s="2" t="inlineStr">
        <is>
          <t>GHG Protocol: direct emissions by source, and scope 2 both location-based and market-based</t>
        </is>
      </c>
    </row>
    <row r="5" ht="8" customHeight="1">
      <c r="B5" s="3" t="n"/>
      <c r="C5" s="3" t="n"/>
      <c r="D5" s="3" t="n"/>
      <c r="E5" s="3" t="n"/>
      <c r="F5" s="3" t="n"/>
      <c r="G5" s="3" t="n"/>
      <c r="H5" s="3" t="n"/>
      <c r="I5" s="3" t="n"/>
      <c r="J5" s="3" t="n"/>
      <c r="K5" s="3" t="n"/>
      <c r="L5" s="3" t="n"/>
      <c r="M5" s="3" t="n"/>
    </row>
    <row r="6" ht="5" customHeight="1">
      <c r="B6" s="4" t="n"/>
      <c r="C6" s="4" t="n"/>
      <c r="D6" s="4" t="n"/>
      <c r="E6" s="4" t="n"/>
      <c r="F6" s="4" t="n"/>
      <c r="G6" s="4" t="n"/>
      <c r="H6" s="4" t="n"/>
      <c r="I6" s="4" t="n"/>
      <c r="J6" s="4" t="n"/>
      <c r="K6" s="4" t="n"/>
      <c r="L6" s="4" t="n"/>
      <c r="M6" s="4" t="n"/>
    </row>
    <row r="7"/>
    <row r="8">
      <c r="B8" s="5" t="inlineStr">
        <is>
          <t>HOW IT WORKS</t>
        </is>
      </c>
    </row>
    <row r="9" ht="24" customHeight="1">
      <c r="B9" s="6" t="n">
        <v>1</v>
      </c>
      <c r="C9" s="7" t="inlineStr">
        <is>
          <t>Enter activity data</t>
        </is>
      </c>
      <c r="D9" s="8" t="n"/>
      <c r="E9" s="9" t="n"/>
      <c r="F9" s="6" t="n">
        <v>2</v>
      </c>
      <c r="G9" s="7" t="inlineStr">
        <is>
          <t>Enter the factors</t>
        </is>
      </c>
      <c r="H9" s="8" t="n"/>
      <c r="I9" s="9" t="n"/>
      <c r="J9" s="6" t="n">
        <v>3</v>
      </c>
      <c r="K9" s="7" t="inlineStr">
        <is>
          <t>Read the totals</t>
        </is>
      </c>
      <c r="L9" s="8" t="n"/>
      <c r="M9" s="9" t="n"/>
    </row>
    <row r="10" ht="24" customHeight="1">
      <c r="B10" s="10" t="n"/>
      <c r="C10" s="11" t="n"/>
      <c r="D10" s="11" t="n"/>
      <c r="E10" s="12" t="n"/>
      <c r="F10" s="10" t="n"/>
      <c r="G10" s="11" t="n"/>
      <c r="H10" s="11" t="n"/>
      <c r="I10" s="12" t="n"/>
      <c r="J10" s="10" t="n"/>
      <c r="K10" s="11" t="n"/>
      <c r="L10" s="11" t="n"/>
      <c r="M10" s="12" t="n"/>
    </row>
    <row r="11" ht="24" customHeight="1">
      <c r="B11" s="13" t="n"/>
      <c r="C11" s="14" t="inlineStr">
        <is>
          <t>Fuel, refrigerant, power</t>
        </is>
      </c>
      <c r="D11" s="15" t="n"/>
      <c r="E11" s="16" t="n"/>
      <c r="F11" s="13" t="n"/>
      <c r="G11" s="14" t="inlineStr">
        <is>
          <t>Official or supplier</t>
        </is>
      </c>
      <c r="H11" s="15" t="n"/>
      <c r="I11" s="16" t="n"/>
      <c r="J11" s="13" t="n"/>
      <c r="K11" s="14" t="inlineStr">
        <is>
          <t>Scope 1 and both scope 2s</t>
        </is>
      </c>
      <c r="L11" s="15" t="n"/>
      <c r="M11" s="16" t="n"/>
    </row>
    <row r="12"/>
    <row r="13">
      <c r="B13" s="5" t="inlineStr">
        <is>
          <t>LIVE RESULTS</t>
        </is>
      </c>
    </row>
    <row r="14">
      <c r="B14" s="17" t="inlineStr">
        <is>
          <t>Scope 1, t CO2e</t>
        </is>
      </c>
      <c r="C14" s="18" t="n"/>
      <c r="D14" s="19" t="n"/>
      <c r="E14" s="17" t="inlineStr">
        <is>
          <t>Scope 2 location-based</t>
        </is>
      </c>
      <c r="F14" s="18" t="n"/>
      <c r="G14" s="19" t="n"/>
      <c r="H14" s="17" t="inlineStr">
        <is>
          <t>Scope 2 market-based</t>
        </is>
      </c>
      <c r="I14" s="18" t="n"/>
      <c r="J14" s="19" t="n"/>
      <c r="K14" s="17" t="inlineStr">
        <is>
          <t>Check</t>
        </is>
      </c>
      <c r="L14" s="18" t="n"/>
      <c r="M14" s="19" t="n"/>
    </row>
    <row r="15" ht="22" customHeight="1">
      <c r="B15" s="20">
        <f>'Scope 1'!G16</f>
        <v/>
      </c>
      <c r="C15" s="11" t="n"/>
      <c r="D15" s="12" t="n"/>
      <c r="E15" s="20">
        <f>'Scope 2'!C18</f>
        <v/>
      </c>
      <c r="F15" s="11" t="n"/>
      <c r="G15" s="12" t="n"/>
      <c r="H15" s="20">
        <f>'Scope 2'!C19</f>
        <v/>
      </c>
      <c r="I15" s="11" t="n"/>
      <c r="J15" s="12" t="n"/>
      <c r="K15" s="21">
        <f>IF(AND(LEFT('Scope 1'!C23,1)="✓",LEFT('Scope 2'!C20,1)="✓"),"✓ All checks pass","✗ See the checks")</f>
        <v/>
      </c>
      <c r="L15" s="11" t="n"/>
      <c r="M15" s="12" t="n"/>
    </row>
    <row r="16" ht="22" customHeight="1">
      <c r="B16" s="13" t="n"/>
      <c r="C16" s="15" t="n"/>
      <c r="D16" s="16" t="n"/>
      <c r="E16" s="13" t="n"/>
      <c r="F16" s="15" t="n"/>
      <c r="G16" s="16" t="n"/>
      <c r="H16" s="13" t="n"/>
      <c r="I16" s="15" t="n"/>
      <c r="J16" s="16" t="n"/>
      <c r="K16" s="13" t="n"/>
      <c r="L16" s="15" t="n"/>
      <c r="M16" s="16" t="n"/>
    </row>
    <row r="17"/>
    <row r="18">
      <c r="B18" s="5" t="inlineStr">
        <is>
          <t>COLOUR KEY</t>
        </is>
      </c>
    </row>
    <row r="19" ht="24" customHeight="1">
      <c r="B19" s="22" t="inlineStr">
        <is>
          <t>You type here</t>
        </is>
      </c>
      <c r="C19" s="23" t="n"/>
      <c r="D19" s="23" t="n"/>
      <c r="E19" s="24" t="inlineStr">
        <is>
          <t>Calculated for you</t>
        </is>
      </c>
      <c r="F19" s="25" t="n"/>
      <c r="G19" s="26" t="n"/>
      <c r="H19" s="27" t="inlineStr">
        <is>
          <t>✓ Check passed</t>
        </is>
      </c>
      <c r="I19" s="28" t="n"/>
      <c r="J19" s="28" t="n"/>
      <c r="K19" s="29" t="inlineStr">
        <is>
          <t>✗ Needs attention</t>
        </is>
      </c>
      <c r="L19" s="30" t="n"/>
      <c r="M19" s="30" t="n"/>
    </row>
    <row r="20"/>
    <row r="21">
      <c r="B21" s="5" t="inlineStr">
        <is>
          <t>JUMP TO</t>
        </is>
      </c>
    </row>
    <row r="22" ht="28" customHeight="1">
      <c r="B22" s="31" t="inlineStr">
        <is>
          <t>Summary  ›</t>
        </is>
      </c>
      <c r="C22" s="4" t="n"/>
      <c r="D22" s="32" t="n"/>
      <c r="E22" s="31" t="inlineStr">
        <is>
          <t>Scope 1  ›</t>
        </is>
      </c>
      <c r="F22" s="4" t="n"/>
      <c r="G22" s="32" t="n"/>
      <c r="H22" s="31" t="inlineStr">
        <is>
          <t>Scope 2  ›</t>
        </is>
      </c>
      <c r="I22" s="4" t="n"/>
      <c r="J22" s="32" t="n"/>
    </row>
    <row r="23"/>
    <row r="24"/>
    <row r="25"/>
    <row r="26"/>
    <row r="27"/>
    <row r="28"/>
    <row r="29"/>
    <row r="30"/>
    <row r="31"/>
    <row r="32"/>
    <row r="33"/>
    <row r="34"/>
    <row r="35"/>
    <row r="36"/>
    <row r="37"/>
    <row r="38"/>
    <row r="39"/>
    <row r="40"/>
    <row r="41">
      <c r="B41" s="33" t="inlineStr">
        <is>
          <t>Illustrative factors and a fictional company. Replace them with current official factors and your own data. General information, not advice. taxbakers.com/sustainability/scope-1-and-2-emissions/</t>
        </is>
      </c>
    </row>
  </sheetData>
  <mergeCells count="31">
    <mergeCell ref="H15:J16"/>
    <mergeCell ref="B14:D14"/>
    <mergeCell ref="E19:G19"/>
    <mergeCell ref="G9:I10"/>
    <mergeCell ref="B8:M8"/>
    <mergeCell ref="K9:M10"/>
    <mergeCell ref="B13:M13"/>
    <mergeCell ref="F9:F11"/>
    <mergeCell ref="K15:M16"/>
    <mergeCell ref="C11:E11"/>
    <mergeCell ref="B19:D19"/>
    <mergeCell ref="H22:J22"/>
    <mergeCell ref="K14:M14"/>
    <mergeCell ref="H19:J19"/>
    <mergeCell ref="K19:M19"/>
    <mergeCell ref="B2:M3"/>
    <mergeCell ref="E22:G22"/>
    <mergeCell ref="H14:J14"/>
    <mergeCell ref="C9:E10"/>
    <mergeCell ref="B41:M41"/>
    <mergeCell ref="B4:M4"/>
    <mergeCell ref="E15:G16"/>
    <mergeCell ref="G11:I11"/>
    <mergeCell ref="J9:J11"/>
    <mergeCell ref="E14:G14"/>
    <mergeCell ref="B15:D16"/>
    <mergeCell ref="B22:D22"/>
    <mergeCell ref="B9:B11"/>
    <mergeCell ref="B18:M18"/>
    <mergeCell ref="B21:M21"/>
    <mergeCell ref="K11:M11"/>
  </mergeCells>
  <conditionalFormatting sqref="K15">
    <cfRule type="expression" priority="1" dxfId="0">
      <formula>LEFT(K15,1)="✓"</formula>
    </cfRule>
    <cfRule type="expression" priority="2" dxfId="1">
      <formula>LEFT(K15,1)&lt;&gt;"✓"</formula>
    </cfRule>
  </conditionalFormatting>
  <hyperlinks>
    <hyperlink ref="B22" location="'Summary'!B2" display="Summary  ›"/>
    <hyperlink ref="E22" location="'Scope 1'!B2" display="Scope 1  ›"/>
    <hyperlink ref="H22" location="'Scope 2'!B2" display="Scope 2  ›"/>
  </hyperlink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0E3D4A"/>
    <outlinePr summaryBelow="1" summaryRight="1"/>
    <pageSetUpPr fitToPage="1"/>
  </sheetPr>
  <dimension ref="A1:D24"/>
  <sheetViews>
    <sheetView showGridLines="0" workbookViewId="0">
      <selection activeCell="A1" sqref="A1"/>
    </sheetView>
  </sheetViews>
  <sheetFormatPr baseColWidth="8" defaultRowHeight="18" customHeight="1"/>
  <cols>
    <col width="2.5" customWidth="1" min="1" max="1"/>
    <col width="40" customWidth="1" min="2" max="2"/>
    <col width="16" customWidth="1" min="3" max="3"/>
    <col width="16" customWidth="1" min="4" max="4"/>
  </cols>
  <sheetData>
    <row r="1"/>
    <row r="2" ht="20" customHeight="1">
      <c r="B2" s="34" t="inlineStr">
        <is>
          <t>Summary</t>
        </is>
      </c>
    </row>
    <row r="3" ht="20" customHeight="1"/>
    <row r="4" ht="20" customHeight="1">
      <c r="B4" s="35" t="inlineStr">
        <is>
          <t>Scope 1 and 2 emissions, and intensity per unit of revenue.</t>
        </is>
      </c>
    </row>
    <row r="5" ht="4" customHeight="1">
      <c r="B5" s="4" t="n"/>
      <c r="C5" s="4" t="n"/>
      <c r="D5" s="4" t="n"/>
    </row>
    <row r="6"/>
    <row r="7" ht="34" customHeight="1">
      <c r="B7" s="36" t="inlineStr"/>
      <c r="C7" s="37" t="inlineStr">
        <is>
          <t>Location-based</t>
        </is>
      </c>
      <c r="D7" s="37" t="inlineStr">
        <is>
          <t>Market-based</t>
        </is>
      </c>
    </row>
    <row r="8">
      <c r="B8" s="38" t="inlineStr">
        <is>
          <t>Scope 1</t>
        </is>
      </c>
      <c r="C8" s="39">
        <f>'Scope 1'!G16</f>
        <v/>
      </c>
      <c r="D8" s="39">
        <f>'Scope 1'!G16</f>
        <v/>
      </c>
    </row>
    <row r="9">
      <c r="B9" s="38" t="inlineStr">
        <is>
          <t>Scope 2</t>
        </is>
      </c>
      <c r="C9" s="39">
        <f>'Scope 2'!C18</f>
        <v/>
      </c>
      <c r="D9" s="39">
        <f>'Scope 2'!C19</f>
        <v/>
      </c>
    </row>
    <row r="10">
      <c r="B10" s="40" t="inlineStr">
        <is>
          <t>Scope 1 and 2</t>
        </is>
      </c>
      <c r="C10" s="41">
        <f>C8+C9</f>
        <v/>
      </c>
      <c r="D10" s="41">
        <f>D8+D9</f>
        <v/>
      </c>
    </row>
    <row r="11"/>
    <row r="12">
      <c r="B12" s="42" t="inlineStr">
        <is>
          <t>Revenue, millions</t>
        </is>
      </c>
      <c r="C12" s="43" t="n">
        <v>400</v>
      </c>
    </row>
    <row r="13">
      <c r="B13" s="40" t="inlineStr">
        <is>
          <t>Tonnes CO2e per million of revenue</t>
        </is>
      </c>
      <c r="C13" s="44">
        <f>IF($C$12=0,0,C10/$C$12)</f>
        <v/>
      </c>
      <c r="D13" s="44">
        <f>IF($C$12=0,0,D10/$C$12)</f>
        <v/>
      </c>
    </row>
    <row r="14"/>
    <row r="15" ht="34" customHeight="1">
      <c r="B15" s="36" t="inlineStr">
        <is>
          <t>Source</t>
        </is>
      </c>
      <c r="C15" s="37" t="inlineStr">
        <is>
          <t>Tonnes CO2e</t>
        </is>
      </c>
      <c r="D15" s="37" t="inlineStr"/>
    </row>
    <row r="16">
      <c r="B16" s="38" t="inlineStr">
        <is>
          <t>Stationary combustion</t>
        </is>
      </c>
      <c r="C16" s="39">
        <f>'Scope 1'!C19</f>
        <v/>
      </c>
    </row>
    <row r="17">
      <c r="B17" s="38" t="inlineStr">
        <is>
          <t>Mobile combustion</t>
        </is>
      </c>
      <c r="C17" s="39">
        <f>'Scope 1'!C20</f>
        <v/>
      </c>
    </row>
    <row r="18">
      <c r="B18" s="38" t="inlineStr">
        <is>
          <t>Fugitive</t>
        </is>
      </c>
      <c r="C18" s="39">
        <f>'Scope 1'!C21</f>
        <v/>
      </c>
    </row>
    <row r="19">
      <c r="B19" s="38" t="inlineStr">
        <is>
          <t>Process</t>
        </is>
      </c>
      <c r="C19" s="39">
        <f>'Scope 1'!C22</f>
        <v/>
      </c>
    </row>
    <row r="20">
      <c r="B20" s="38" t="inlineStr">
        <is>
          <t>Electricity, market-based</t>
        </is>
      </c>
      <c r="C20" s="39">
        <f>'Scope 2'!C19</f>
        <v/>
      </c>
    </row>
    <row r="21"/>
    <row r="22">
      <c r="B22" s="45" t="inlineStr">
        <is>
          <t>The example matches the scope 1 and 2 guide: 1,800 tonnes from gas, 540 from diesel and 100 from refrigerant, and 8,000 tonnes location-based against 3,600 market-based for electricity.</t>
        </is>
      </c>
    </row>
    <row r="23"/>
    <row r="24"/>
  </sheetData>
  <mergeCells count="3">
    <mergeCell ref="B2:D3"/>
    <mergeCell ref="B22:D24"/>
    <mergeCell ref="B4:D4"/>
  </mergeCells>
  <pageMargins left="0.75" right="0.75" top="1" bottom="1" header="0.5" footer="0.5"/>
  <pageSetup orientation="landscape" fitToHeight="0" fitToWidth="1"/>
</worksheet>
</file>

<file path=xl/worksheets/sheet3.xml><?xml version="1.0" encoding="utf-8"?>
<worksheet xmlns="http://schemas.openxmlformats.org/spreadsheetml/2006/main">
  <sheetPr>
    <tabColor rgb="000E3D4A"/>
    <outlinePr summaryBelow="1" summaryRight="1"/>
    <pageSetUpPr fitToPage="1"/>
  </sheetPr>
  <dimension ref="A1:G28"/>
  <sheetViews>
    <sheetView showGridLines="0" workbookViewId="0">
      <selection activeCell="A1" sqref="A1"/>
    </sheetView>
  </sheetViews>
  <sheetFormatPr baseColWidth="8" defaultRowHeight="18" customHeight="1"/>
  <cols>
    <col width="2.5" customWidth="1" min="1" max="1"/>
    <col width="36" customWidth="1" min="2" max="2"/>
    <col width="22" customWidth="1" min="3" max="3"/>
    <col width="14" customWidth="1" min="4" max="4"/>
    <col width="12" customWidth="1" min="5" max="5"/>
    <col width="16" customWidth="1" min="6" max="6"/>
    <col width="14" customWidth="1" min="7" max="7"/>
  </cols>
  <sheetData>
    <row r="1"/>
    <row r="2" ht="20" customHeight="1">
      <c r="B2" s="34" t="inlineStr">
        <is>
          <t>Scope 1</t>
        </is>
      </c>
    </row>
    <row r="3" ht="20" customHeight="1"/>
    <row r="4" ht="20" customHeight="1">
      <c r="B4" s="35" t="inlineStr">
        <is>
          <t>Direct emissions from sources the company owns or controls. Factors are kg CO2e per unit of activity.</t>
        </is>
      </c>
    </row>
    <row r="5" ht="4" customHeight="1">
      <c r="B5" s="4" t="n"/>
      <c r="C5" s="4" t="n"/>
      <c r="D5" s="4" t="n"/>
      <c r="E5" s="4" t="n"/>
      <c r="F5" s="4" t="n"/>
      <c r="G5" s="4" t="n"/>
    </row>
    <row r="6"/>
    <row r="7" ht="34" customHeight="1">
      <c r="B7" s="36" t="inlineStr">
        <is>
          <t>Source</t>
        </is>
      </c>
      <c r="C7" s="37" t="inlineStr">
        <is>
          <t>Category</t>
        </is>
      </c>
      <c r="D7" s="37" t="inlineStr">
        <is>
          <t>Activity</t>
        </is>
      </c>
      <c r="E7" s="37" t="inlineStr">
        <is>
          <t>Unit</t>
        </is>
      </c>
      <c r="F7" s="37" t="inlineStr">
        <is>
          <t>Factor, kg CO2e per unit</t>
        </is>
      </c>
      <c r="G7" s="37" t="inlineStr">
        <is>
          <t>Tonnes CO2e</t>
        </is>
      </c>
    </row>
    <row r="8">
      <c r="B8" s="46" t="inlineStr">
        <is>
          <t>Natural gas in boilers</t>
        </is>
      </c>
      <c r="C8" s="46" t="inlineStr">
        <is>
          <t>Stationary combustion</t>
        </is>
      </c>
      <c r="D8" s="43" t="n">
        <v>10000</v>
      </c>
      <c r="E8" s="47" t="inlineStr">
        <is>
          <t>MWh</t>
        </is>
      </c>
      <c r="F8" s="48" t="n">
        <v>180</v>
      </c>
      <c r="G8" s="41">
        <f>N(D8)*N(F8)/1000</f>
        <v/>
      </c>
    </row>
    <row r="9">
      <c r="B9" s="46" t="inlineStr">
        <is>
          <t>Diesel in company vehicles</t>
        </is>
      </c>
      <c r="C9" s="46" t="inlineStr">
        <is>
          <t>Mobile combustion</t>
        </is>
      </c>
      <c r="D9" s="43" t="n">
        <v>200000</v>
      </c>
      <c r="E9" s="47" t="inlineStr">
        <is>
          <t>litres</t>
        </is>
      </c>
      <c r="F9" s="48" t="n">
        <v>2.7</v>
      </c>
      <c r="G9" s="41">
        <f>N(D9)*N(F9)/1000</f>
        <v/>
      </c>
    </row>
    <row r="10">
      <c r="B10" s="46" t="inlineStr">
        <is>
          <t>Refrigerant leaked from air conditioning</t>
        </is>
      </c>
      <c r="C10" s="46" t="inlineStr">
        <is>
          <t>Fugitive</t>
        </is>
      </c>
      <c r="D10" s="43" t="n">
        <v>50</v>
      </c>
      <c r="E10" s="47" t="inlineStr">
        <is>
          <t>kg</t>
        </is>
      </c>
      <c r="F10" s="48" t="n">
        <v>2000</v>
      </c>
      <c r="G10" s="41">
        <f>N(D10)*N(F10)/1000</f>
        <v/>
      </c>
    </row>
    <row r="11">
      <c r="B11" s="46" t="n"/>
      <c r="C11" s="46" t="n"/>
      <c r="D11" s="43" t="n"/>
      <c r="E11" s="47" t="n"/>
      <c r="F11" s="48" t="n"/>
      <c r="G11" s="41">
        <f>N(D11)*N(F11)/1000</f>
        <v/>
      </c>
    </row>
    <row r="12">
      <c r="B12" s="46" t="n"/>
      <c r="C12" s="46" t="n"/>
      <c r="D12" s="43" t="n"/>
      <c r="E12" s="47" t="n"/>
      <c r="F12" s="48" t="n"/>
      <c r="G12" s="41">
        <f>N(D12)*N(F12)/1000</f>
        <v/>
      </c>
    </row>
    <row r="13">
      <c r="B13" s="46" t="n"/>
      <c r="C13" s="46" t="n"/>
      <c r="D13" s="43" t="n"/>
      <c r="E13" s="47" t="n"/>
      <c r="F13" s="48" t="n"/>
      <c r="G13" s="41">
        <f>N(D13)*N(F13)/1000</f>
        <v/>
      </c>
    </row>
    <row r="14">
      <c r="B14" s="46" t="n"/>
      <c r="C14" s="46" t="n"/>
      <c r="D14" s="43" t="n"/>
      <c r="E14" s="47" t="n"/>
      <c r="F14" s="48" t="n"/>
      <c r="G14" s="41">
        <f>N(D14)*N(F14)/1000</f>
        <v/>
      </c>
    </row>
    <row r="15">
      <c r="B15" s="46" t="n"/>
      <c r="C15" s="46" t="n"/>
      <c r="D15" s="43" t="n"/>
      <c r="E15" s="47" t="n"/>
      <c r="F15" s="48" t="n"/>
      <c r="G15" s="41">
        <f>N(D15)*N(F15)/1000</f>
        <v/>
      </c>
    </row>
    <row r="16">
      <c r="B16" s="40" t="inlineStr">
        <is>
          <t>Total scope 1</t>
        </is>
      </c>
      <c r="G16" s="41">
        <f>SUM(G8:G15)</f>
        <v/>
      </c>
    </row>
    <row r="17"/>
    <row r="18" ht="34" customHeight="1">
      <c r="B18" s="36" t="inlineStr">
        <is>
          <t>Category</t>
        </is>
      </c>
      <c r="C18" s="37" t="inlineStr">
        <is>
          <t>Tonnes CO2e</t>
        </is>
      </c>
      <c r="D18" s="37" t="inlineStr"/>
      <c r="E18" s="37" t="inlineStr"/>
      <c r="F18" s="37" t="inlineStr"/>
      <c r="G18" s="37" t="inlineStr"/>
    </row>
    <row r="19">
      <c r="B19" s="38" t="inlineStr">
        <is>
          <t>Stationary combustion</t>
        </is>
      </c>
      <c r="C19" s="39">
        <f>SUMIF($C$8:$C$15,B19,$G$8:$G$15)</f>
        <v/>
      </c>
    </row>
    <row r="20">
      <c r="B20" s="38" t="inlineStr">
        <is>
          <t>Mobile combustion</t>
        </is>
      </c>
      <c r="C20" s="39">
        <f>SUMIF($C$8:$C$15,B20,$G$8:$G$15)</f>
        <v/>
      </c>
    </row>
    <row r="21">
      <c r="B21" s="38" t="inlineStr">
        <is>
          <t>Fugitive</t>
        </is>
      </c>
      <c r="C21" s="39">
        <f>SUMIF($C$8:$C$15,B21,$G$8:$G$15)</f>
        <v/>
      </c>
    </row>
    <row r="22">
      <c r="B22" s="38" t="inlineStr">
        <is>
          <t>Process</t>
        </is>
      </c>
      <c r="C22" s="39">
        <f>SUMIF($C$8:$C$15,B22,$G$8:$G$15)</f>
        <v/>
      </c>
    </row>
    <row r="23">
      <c r="B23" s="49" t="inlineStr">
        <is>
          <t>Every source has a category</t>
        </is>
      </c>
      <c r="C23" s="50">
        <f>IF(ABS(SUM(C19:C22)-G16)&lt;0.5,"✓ All assigned","✗ Assign a category")</f>
        <v/>
      </c>
    </row>
    <row r="24"/>
    <row r="25">
      <c r="B25" s="45" t="inlineStr">
        <is>
          <t>For a refrigerant, enter the kilograms leaked, usually the amount used to top up the equipment, and its global warming potential as the factor. The factors here are illustrative: use current official factors for your country and year, such as the US EPA GHG Emission Factors Hub or the UK government's conversion factors, or your supplier's.</t>
        </is>
      </c>
    </row>
    <row r="26"/>
    <row r="27"/>
    <row r="28"/>
  </sheetData>
  <mergeCells count="3">
    <mergeCell ref="B4:G4"/>
    <mergeCell ref="B2:G3"/>
    <mergeCell ref="B25:G28"/>
  </mergeCells>
  <conditionalFormatting sqref="C23">
    <cfRule type="expression" priority="1" dxfId="0">
      <formula>LEFT(C23,1)="✓"</formula>
    </cfRule>
    <cfRule type="expression" priority="2" dxfId="1">
      <formula>LEFT(C23,1)&lt;&gt;"✓"</formula>
    </cfRule>
  </conditionalFormatting>
  <dataValidations count="1">
    <dataValidation sqref="C8:C15" showDropDown="0" showInputMessage="0" showErrorMessage="0" allowBlank="1" type="list">
      <formula1>"Stationary combustion,Mobile combustion,Fugitive,Process"</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0E3D4A"/>
    <outlinePr summaryBelow="1" summaryRight="1"/>
    <pageSetUpPr fitToPage="1"/>
  </sheetPr>
  <dimension ref="A1:E25"/>
  <sheetViews>
    <sheetView showGridLines="0" workbookViewId="0">
      <selection activeCell="A1" sqref="A1"/>
    </sheetView>
  </sheetViews>
  <sheetFormatPr baseColWidth="8" defaultRowHeight="18" customHeight="1"/>
  <cols>
    <col width="2.5" customWidth="1" min="1" max="1"/>
    <col width="44" customWidth="1" min="2" max="2"/>
    <col width="16" customWidth="1" min="3" max="3"/>
    <col width="18" customWidth="1" min="4" max="4"/>
    <col width="16" customWidth="1" min="5" max="5"/>
  </cols>
  <sheetData>
    <row r="1"/>
    <row r="2" ht="20" customHeight="1">
      <c r="B2" s="34" t="inlineStr">
        <is>
          <t>Scope 2</t>
        </is>
      </c>
    </row>
    <row r="3" ht="20" customHeight="1"/>
    <row r="4" ht="20" customHeight="1">
      <c r="B4" s="35" t="inlineStr">
        <is>
          <t>Purchased electricity, reported both ways: location-based on the grid average, market-based on the contracts the company holds.</t>
        </is>
      </c>
    </row>
    <row r="5" ht="4" customHeight="1">
      <c r="B5" s="4" t="n"/>
      <c r="C5" s="4" t="n"/>
      <c r="D5" s="4" t="n"/>
      <c r="E5" s="4" t="n"/>
    </row>
    <row r="6"/>
    <row r="7">
      <c r="B7" s="42" t="inlineStr">
        <is>
          <t>Electricity consumed, MWh</t>
        </is>
      </c>
      <c r="C7" s="43" t="n">
        <v>20000</v>
      </c>
    </row>
    <row r="8">
      <c r="B8" s="42" t="inlineStr">
        <is>
          <t>Grid average factor, kg CO2e per MWh</t>
        </is>
      </c>
      <c r="C8" s="43" t="n">
        <v>400</v>
      </c>
    </row>
    <row r="9">
      <c r="B9" s="42" t="inlineStr">
        <is>
          <t>Residual mix factor, kg CO2e per MWh</t>
        </is>
      </c>
      <c r="C9" s="43" t="n">
        <v>450</v>
      </c>
    </row>
    <row r="10"/>
    <row r="11" ht="34" customHeight="1">
      <c r="B11" s="36" t="inlineStr">
        <is>
          <t>Contractual instrument</t>
        </is>
      </c>
      <c r="C11" s="37" t="inlineStr">
        <is>
          <t>MWh covered</t>
        </is>
      </c>
      <c r="D11" s="37" t="inlineStr">
        <is>
          <t>Factor, kg CO2e per MWh</t>
        </is>
      </c>
      <c r="E11" s="37" t="inlineStr">
        <is>
          <t>Tonnes CO2e</t>
        </is>
      </c>
    </row>
    <row r="12">
      <c r="B12" s="46" t="inlineStr">
        <is>
          <t>Renewable energy certificates</t>
        </is>
      </c>
      <c r="C12" s="43" t="n">
        <v>12000</v>
      </c>
      <c r="D12" s="43" t="n">
        <v>0</v>
      </c>
      <c r="E12" s="39">
        <f>N(C12)*N(D12)/1000</f>
        <v/>
      </c>
    </row>
    <row r="13">
      <c r="B13" s="46" t="n"/>
      <c r="C13" s="43" t="n"/>
      <c r="D13" s="43" t="n"/>
      <c r="E13" s="39">
        <f>N(C13)*N(D13)/1000</f>
        <v/>
      </c>
    </row>
    <row r="14">
      <c r="B14" s="46" t="n"/>
      <c r="C14" s="43" t="n"/>
      <c r="D14" s="43" t="n"/>
      <c r="E14" s="39">
        <f>N(C14)*N(D14)/1000</f>
        <v/>
      </c>
    </row>
    <row r="15">
      <c r="B15" s="38" t="inlineStr">
        <is>
          <t>Electricity not covered by instruments, at the residual mix</t>
        </is>
      </c>
      <c r="C15" s="39">
        <f>C7-SUM(C12:C14)</f>
        <v/>
      </c>
      <c r="D15" s="39">
        <f>C9</f>
        <v/>
      </c>
      <c r="E15" s="39">
        <f>C15*D15/1000</f>
        <v/>
      </c>
    </row>
    <row r="16"/>
    <row r="17" ht="34" customHeight="1">
      <c r="B17" s="36" t="inlineStr">
        <is>
          <t>Result</t>
        </is>
      </c>
      <c r="C17" s="37" t="inlineStr">
        <is>
          <t>Tonnes CO2e</t>
        </is>
      </c>
      <c r="D17" s="37" t="inlineStr"/>
      <c r="E17" s="37" t="inlineStr"/>
    </row>
    <row r="18">
      <c r="B18" s="40" t="inlineStr">
        <is>
          <t>Scope 2, location-based</t>
        </is>
      </c>
      <c r="C18" s="41">
        <f>C7*C8/1000</f>
        <v/>
      </c>
    </row>
    <row r="19">
      <c r="B19" s="40" t="inlineStr">
        <is>
          <t>Scope 2, market-based</t>
        </is>
      </c>
      <c r="C19" s="41">
        <f>SUM(E12:E15)</f>
        <v/>
      </c>
    </row>
    <row r="20">
      <c r="B20" s="49" t="inlineStr">
        <is>
          <t>Instruments do not exceed consumption</t>
        </is>
      </c>
      <c r="C20" s="50">
        <f>IF(C15&gt;=0,"✓ Within consumption","✗ More MWh than consumed")</f>
        <v/>
      </c>
    </row>
    <row r="21"/>
    <row r="22">
      <c r="B22" s="45" t="inlineStr">
        <is>
          <t>The GHG Protocol requires both figures. Market-based emissions use the factor of each contract, certificate or supplier tariff, and the residual mix for the rest, because the renewable power claimed by certificate holders is removed from what is left on the grid. The factors are illustrative.</t>
        </is>
      </c>
    </row>
    <row r="23"/>
    <row r="24"/>
    <row r="25"/>
  </sheetData>
  <mergeCells count="3">
    <mergeCell ref="B2:E3"/>
    <mergeCell ref="B22:E25"/>
    <mergeCell ref="B4:E4"/>
  </mergeCells>
  <conditionalFormatting sqref="C20">
    <cfRule type="expression" priority="1" dxfId="0">
      <formula>LEFT(C20,1)="✓"</formula>
    </cfRule>
    <cfRule type="expression" priority="2" dxfId="1">
      <formula>LEFT(C20,1)&lt;&gt;"✓"</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2026-10-26T07:30:58Z</dcterms:created>
  <dcterms:modified xmlns:dcterms="http://purl.org/dc/terms/" xmlns:xsi="http://www.w3.org/2001/XMLSchema-instance" xsi:type="dcterms:W3CDTF">2026-10-26T07:30:58Z</dcterms:modified>
</cp:coreProperties>
</file>