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llocation" sheetId="2" state="visible" r:id="rId4"/>
    <sheet name="Variable consideration" sheetId="3" state="visible" r:id="rId5"/>
    <sheet name="Progress over time" sheetId="4" state="visible" r:id="rId6"/>
    <sheet name="Revenue schedu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<sst xmlns="http://schemas.openxmlformats.org/spreadsheetml/2006/main" count="91" uniqueCount="86">
  <si>
    <t xml:space="preserve">Revenue allocation calculator</t>
  </si>
  <si>
    <t xml:space="preserve">IFRS 15 and ASC 606: allocate the price, estimate variable amounts, schedule the revenue</t>
  </si>
  <si>
    <t xml:space="preserve">HOW IT WORKS</t>
  </si>
  <si>
    <t xml:space="preserve">Enter the price</t>
  </si>
  <si>
    <t xml:space="preserve">Set the timing</t>
  </si>
  <si>
    <t xml:space="preserve">Read the schedule</t>
  </si>
  <si>
    <t xml:space="preserve">And each obligation's stand-alone price</t>
  </si>
  <si>
    <t xml:space="preserve">Point in time or over time</t>
  </si>
  <si>
    <t xml:space="preserve">Revenue month by month</t>
  </si>
  <si>
    <t xml:space="preserve">LIVE RESULTS</t>
  </si>
  <si>
    <t xml:space="preserve">Contract price</t>
  </si>
  <si>
    <t xml:space="preserve">Discount shared</t>
  </si>
  <si>
    <t xml:space="preserve">Revenue in month 1</t>
  </si>
  <si>
    <t xml:space="preserve">Checks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</si>
  <si>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</si>
  <si>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</si>
  <si>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</si>
  <si>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</si>
  <si>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</si>
  <si>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</si>
  <si>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Allocation  ›</t>
  </si>
  <si>
    <t xml:space="preserve">Variable consideration  ›</t>
  </si>
  <si>
    <t xml:space="preserve">Revenue schedule  ›</t>
  </si>
  <si>
    <t xml:space="preserve">Progress over time  ›</t>
  </si>
  <si>
    <t xml:space="preserve">Example: Northline Telecom, a fictional company, in CU million. Replace the figures with your own. General information, not advice. taxbakers.com/ifrs-18</t>
  </si>
  <si>
    <t xml:space="preserve">Allocation</t>
  </si>
  <si>
    <t xml:space="preserve">Split one contract price across its performance obligations by stand-alone selling price. CU.</t>
  </si>
  <si>
    <t xml:space="preserve">Contract</t>
  </si>
  <si>
    <t xml:space="preserve">24-month phone plan</t>
  </si>
  <si>
    <t xml:space="preserve">Performance obligation</t>
  </si>
  <si>
    <t xml:space="preserve">Stand-alone selling price</t>
  </si>
  <si>
    <t xml:space="preserve">Timing</t>
  </si>
  <si>
    <t xml:space="preserve">Start month</t>
  </si>
  <si>
    <t xml:space="preserve">Months</t>
  </si>
  <si>
    <t xml:space="preserve">Share</t>
  </si>
  <si>
    <t xml:space="preserve">Allocated price</t>
  </si>
  <si>
    <t xml:space="preserve">Discount absorbed</t>
  </si>
  <si>
    <t xml:space="preserve">Handset</t>
  </si>
  <si>
    <t xml:space="preserve">Point in time</t>
  </si>
  <si>
    <t xml:space="preserve">Network service, 24 months</t>
  </si>
  <si>
    <t xml:space="preserve">Over time</t>
  </si>
  <si>
    <t xml:space="preserve">Total</t>
  </si>
  <si>
    <t xml:space="preserve">Allocated total equals the contract price</t>
  </si>
  <si>
    <t xml:space="preserve">Every over-time line has a number of months</t>
  </si>
  <si>
    <t xml:space="preserve">Share = stand-alone price / total stand-alone prices. The discount (total stand-alone prices less the contract price) is shared in the same proportion. Allocating a discount to only some obligations needs specific evidence (IFRS 15.82).</t>
  </si>
  <si>
    <t xml:space="preserve">Variable consideration</t>
  </si>
  <si>
    <t xml:space="preserve">Estimate a price that can change, then apply the constraint. Example: a volume rebate. CU per unit.</t>
  </si>
  <si>
    <t xml:space="preserve">Possible outcome</t>
  </si>
  <si>
    <t xml:space="preserve">Amount</t>
  </si>
  <si>
    <t xml:space="preserve">Probability</t>
  </si>
  <si>
    <t xml:space="preserve">Weighted</t>
  </si>
  <si>
    <t xml:space="preserve">Rebate earned (threshold reached)</t>
  </si>
  <si>
    <t xml:space="preserve">No rebate</t>
  </si>
  <si>
    <t xml:space="preserve">Probabilities add up to</t>
  </si>
  <si>
    <t xml:space="preserve">Expected value</t>
  </si>
  <si>
    <t xml:space="preserve">Most likely amount</t>
  </si>
  <si>
    <t xml:space="preserve">Method that better predicts the amount</t>
  </si>
  <si>
    <t xml:space="preserve">Estimate</t>
  </si>
  <si>
    <t xml:space="preserve">Less: amount excluded by the constraint</t>
  </si>
  <si>
    <t xml:space="preserve">Price included in revenue</t>
  </si>
  <si>
    <t xml:space="preserve">Units sold in the period</t>
  </si>
  <si>
    <t xml:space="preserve">Invoiced at the list price</t>
  </si>
  <si>
    <t xml:space="preserve">Receivable (units x list price)</t>
  </si>
  <si>
    <t xml:space="preserve">Revenue (units x price included)</t>
  </si>
  <si>
    <t xml:space="preserve">Refund liability (the difference)</t>
  </si>
  <si>
    <t xml:space="preserve">Use the expected value for many similar contracts or many outcomes, and the most likely amount for two possible outcomes. Include variable consideration only to the extent a significant reversal is highly probable not to occur (IFRS 15.56).</t>
  </si>
  <si>
    <t xml:space="preserve">Progress over time</t>
  </si>
  <si>
    <t xml:space="preserve">Revenue on a contract satisfied over time, measured by costs incurred to date (cost-to-cost). CU.</t>
  </si>
  <si>
    <t xml:space="preserve">Estimated total costs</t>
  </si>
  <si>
    <t xml:space="preserve">Expected profit</t>
  </si>
  <si>
    <t xml:space="preserve">Period</t>
  </si>
  <si>
    <t xml:space="preserve">Costs incurred</t>
  </si>
  <si>
    <t xml:space="preserve">Cumulative costs</t>
  </si>
  <si>
    <t xml:space="preserve">Progress</t>
  </si>
  <si>
    <t xml:space="preserve">Cumulative revenue</t>
  </si>
  <si>
    <t xml:space="preserve">Revenue in period</t>
  </si>
  <si>
    <t xml:space="preserve">Cost of sales</t>
  </si>
  <si>
    <t xml:space="preserve">Gross profit</t>
  </si>
  <si>
    <t xml:space="preserve">Revenue recognised so far equals the price once complete</t>
  </si>
  <si>
    <t xml:space="preserve">The contract is expected to make a profit</t>
  </si>
  <si>
    <t xml:space="preserve">Progress = cumulative costs / estimated total costs. Costs that do not reflect progress, such as wasted materials or uninstalled goods bought in, should be left out of the measure (IFRS 15.B19). A loss-making contract needs an onerous contract provision under IAS 37.</t>
  </si>
  <si>
    <t xml:space="preserve">Revenue schedule</t>
  </si>
  <si>
    <t xml:space="preserve">Revenue recognised each month, from the Allocation sheet. CU.</t>
  </si>
  <si>
    <t xml:space="preserve">Month</t>
  </si>
  <si>
    <t xml:space="preserve">Cumulative</t>
  </si>
  <si>
    <t xml:space="preserve">Schedule total equals the contract price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</si>
</sst>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0"/>
    <numFmt numFmtId="167" formatCode="0"/>
    <numFmt numFmtId="168" formatCode="0.0%;\(0.0%\);;"/>
    <numFmt numFmtId="169" formatCode="#,##0.00;\(#,##0.00\);;"/>
    <numFmt numFmtId="170" formatCode="0%"/>
    <numFmt numFmtId="171" formatCode="#,##0;\(#,##0\);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6B7A80"/>
      <name val="Arial"/>
      <family val="0"/>
      <charset val="1"/>
    </font>
    <font>
      <sz val="10"/>
      <color rgb="FF0E3D4A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2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2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22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1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2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month (example)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'Revenue schedule'!$B$8:$B$31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'Revenue schedule'!$K$8:$K$31</c:f>
              <c:numCache>
                <c:formatCode>#,##0.00;\(#,##0.00\);;</c:formatCode>
                <c:ptCount val="24"/>
                <c:pt idx="0">
                  <c:v>306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</c:numCache>
            </c:numRef>
          </c:val>
        </c:ser>
        <c:gapWidth val="40"/>
        <c:overlap val="0"/>
        <c:axId val="19092779"/>
        <c:axId val="11071428"/>
      </c:barChart>
      <c:catAx>
        <c:axId val="190927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071428"/>
        <c:crosses val="autoZero"/>
        <c:auto val="1"/>
        <c:lblAlgn val="ctr"/>
        <c:lblOffset val="100"/>
        <c:noMultiLvlLbl val="0"/>
      </c:catAx>
      <c:valAx>
        <c:axId val="11071428"/>
        <c:scaling>
          <c:orientation val="minMax"/>
        </c:scaling>
        <c:delete val="1"/>
        <c:axPos val="l"/>
        <c:numFmt formatCode="#,##0.00;\(#,##0.0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092779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month, first 24 months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'Revenue schedule'!$B$8:$B$31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'Revenue schedule'!$K$8:$K$31</c:f>
              <c:numCache>
                <c:formatCode>#,##0.00;\(#,##0.00\);;</c:formatCode>
                <c:ptCount val="24"/>
                <c:pt idx="0">
                  <c:v>306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</c:numCache>
            </c:numRef>
          </c:val>
        </c:ser>
        <c:gapWidth val="40"/>
        <c:overlap val="0"/>
        <c:axId val="95843905"/>
        <c:axId val="27316103"/>
      </c:barChart>
      <c:catAx>
        <c:axId val="958439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316103"/>
        <c:crosses val="autoZero"/>
        <c:auto val="1"/>
        <c:lblAlgn val="ctr"/>
        <c:lblOffset val="100"/>
        <c:noMultiLvlLbl val="0"/>
      </c:catAx>
      <c:valAx>
        <c:axId val="27316103"/>
        <c:scaling>
          <c:orientation val="minMax"/>
        </c:scaling>
        <c:delete val="1"/>
        <c:axPos val="l"/>
        <c:numFmt formatCode="#,##0.00;\(#,##0.0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843905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12</xdr:col>
      <xdr:colOff>799560</xdr:colOff>
      <xdr:row>35</xdr:row>
      <xdr:rowOff>136440</xdr:rowOff>
    </xdr:to>
    <xdr:graphicFrame>
      <xdr:nvGraphicFramePr>
        <xdr:cNvPr id="0" name="Chart 1"/>
        <xdr:cNvGraphicFramePr/>
      </xdr:nvGraphicFramePr>
      <xdr:xfrm>
        <a:off x="176400" y="5676840"/>
        <a:ext cx="97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0</xdr:colOff>
      <xdr:row>6</xdr:row>
      <xdr:rowOff>0</xdr:rowOff>
    </xdr:from>
    <xdr:to>
      <xdr:col>25</xdr:col>
      <xdr:colOff>581760</xdr:colOff>
      <xdr:row>17</xdr:row>
      <xdr:rowOff>164880</xdr:rowOff>
    </xdr:to>
    <xdr:graphicFrame>
      <xdr:nvGraphicFramePr>
        <xdr:cNvPr id="1" name="Chart 1"/>
        <xdr:cNvGraphicFramePr/>
      </xdr:nvGraphicFramePr>
      <xdr:xfrm>
        <a:off x="10726560" y="124776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Allocation!C8</f>
        <v>720</v>
      </c>
      <c r="C15" s="10"/>
      <c r="D15" s="10"/>
      <c r="E15" s="10" t="n">
        <f aca="false">Allocation!I20</f>
        <v>280</v>
      </c>
      <c r="F15" s="10"/>
      <c r="G15" s="10"/>
      <c r="H15" s="10" t="n">
        <f aca="false">'Revenue schedule'!K8</f>
        <v>306</v>
      </c>
      <c r="I15" s="10"/>
      <c r="J15" s="10"/>
      <c r="K15" s="11" t="str">
        <f aca="false">IF(AND(LEFT(Allocation!D22,1)="✓",LEFT('Revenue schedule'!F45,1)="✓"),"✓ All agree","✗ Check sheets")</f>
        <v>✓ All agree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  <c r="K22" s="16" t="s">
        <v>23</v>
      </c>
      <c r="L22" s="16"/>
      <c r="M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2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K22:M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Allocation'!B2" display="Allocation  ›"/>
    <hyperlink ref="E22" location="'Variable consideration'!B2" display="Variable consideration  ›"/>
    <hyperlink ref="H22" location="'Revenue schedule'!B2" display="Revenue schedule  ›"/>
    <hyperlink ref="K22" location="'Progress over time'!B2" display="Progress over time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7" min="5" style="0" width="11"/>
    <col collapsed="false" customWidth="true" hidden="false" outlineLevel="0" max="8" min="8" style="0" width="15"/>
    <col collapsed="false" customWidth="true" hidden="false" outlineLevel="0" max="9" min="9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25</v>
      </c>
      <c r="C2" s="18"/>
      <c r="D2" s="18"/>
      <c r="E2" s="18"/>
      <c r="F2" s="18"/>
      <c r="G2" s="18"/>
      <c r="H2" s="18"/>
      <c r="I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</row>
    <row r="4" customFormat="false" ht="19.5" hidden="false" customHeight="true" outlineLevel="0" collapsed="false">
      <c r="B4" s="19" t="s">
        <v>26</v>
      </c>
      <c r="C4" s="19"/>
      <c r="D4" s="19"/>
      <c r="E4" s="19"/>
      <c r="F4" s="19"/>
      <c r="G4" s="19"/>
      <c r="H4" s="19"/>
      <c r="I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27</v>
      </c>
      <c r="C7" s="21" t="s">
        <v>28</v>
      </c>
      <c r="D7" s="21"/>
      <c r="E7" s="21"/>
    </row>
    <row r="8" customFormat="false" ht="18" hidden="false" customHeight="false" outlineLevel="0" collapsed="false">
      <c r="B8" s="20" t="s">
        <v>10</v>
      </c>
      <c r="C8" s="22" t="n">
        <v>720</v>
      </c>
    </row>
    <row r="9" customFormat="false" ht="18" hidden="false" customHeight="false" outlineLevel="0" collapsed="false"/>
    <row r="10" customFormat="false" ht="33.75" hidden="false" customHeight="true" outlineLevel="0" collapsed="false">
      <c r="B10" s="23" t="s">
        <v>29</v>
      </c>
      <c r="C10" s="24" t="s">
        <v>30</v>
      </c>
      <c r="D10" s="24" t="s">
        <v>31</v>
      </c>
      <c r="E10" s="24" t="s">
        <v>32</v>
      </c>
      <c r="F10" s="24" t="s">
        <v>33</v>
      </c>
      <c r="G10" s="24" t="s">
        <v>34</v>
      </c>
      <c r="H10" s="24" t="s">
        <v>35</v>
      </c>
      <c r="I10" s="24" t="s">
        <v>36</v>
      </c>
    </row>
    <row r="11" customFormat="false" ht="18" hidden="false" customHeight="false" outlineLevel="0" collapsed="false">
      <c r="B11" s="21" t="s">
        <v>37</v>
      </c>
      <c r="C11" s="22" t="n">
        <v>400</v>
      </c>
      <c r="D11" s="25" t="s">
        <v>38</v>
      </c>
      <c r="E11" s="26" t="n">
        <v>1</v>
      </c>
      <c r="F11" s="26"/>
      <c r="G11" s="27" t="n">
        <f aca="false">IF(C11&gt;0,C11/$C$20,0)</f>
        <v>0.4</v>
      </c>
      <c r="H11" s="28" t="n">
        <f aca="false">G11*$C$8</f>
        <v>288</v>
      </c>
      <c r="I11" s="28" t="n">
        <f aca="false">C11-H11</f>
        <v>112</v>
      </c>
    </row>
    <row r="12" customFormat="false" ht="18" hidden="false" customHeight="false" outlineLevel="0" collapsed="false">
      <c r="B12" s="21" t="s">
        <v>39</v>
      </c>
      <c r="C12" s="22" t="n">
        <v>600</v>
      </c>
      <c r="D12" s="25" t="s">
        <v>40</v>
      </c>
      <c r="E12" s="26" t="n">
        <v>1</v>
      </c>
      <c r="F12" s="26" t="n">
        <v>24</v>
      </c>
      <c r="G12" s="27" t="n">
        <f aca="false">IF(C12&gt;0,C12/$C$20,0)</f>
        <v>0.6</v>
      </c>
      <c r="H12" s="28" t="n">
        <f aca="false">G12*$C$8</f>
        <v>432</v>
      </c>
      <c r="I12" s="28" t="n">
        <f aca="false">C12-H12</f>
        <v>168</v>
      </c>
    </row>
    <row r="13" customFormat="false" ht="18" hidden="false" customHeight="false" outlineLevel="0" collapsed="false">
      <c r="B13" s="21"/>
      <c r="C13" s="22"/>
      <c r="D13" s="25"/>
      <c r="E13" s="26"/>
      <c r="F13" s="26"/>
      <c r="G13" s="27" t="n">
        <f aca="false">IF(C13&gt;0,C13/$C$20,0)</f>
        <v>0</v>
      </c>
      <c r="H13" s="28" t="n">
        <f aca="false">G13*$C$8</f>
        <v>0</v>
      </c>
      <c r="I13" s="28" t="n">
        <f aca="false">C13-H13</f>
        <v>0</v>
      </c>
    </row>
    <row r="14" customFormat="false" ht="18" hidden="false" customHeight="false" outlineLevel="0" collapsed="false">
      <c r="B14" s="21"/>
      <c r="C14" s="22"/>
      <c r="D14" s="25"/>
      <c r="E14" s="26"/>
      <c r="F14" s="26"/>
      <c r="G14" s="27" t="n">
        <f aca="false">IF(C14&gt;0,C14/$C$20,0)</f>
        <v>0</v>
      </c>
      <c r="H14" s="28" t="n">
        <f aca="false">G14*$C$8</f>
        <v>0</v>
      </c>
      <c r="I14" s="28" t="n">
        <f aca="false">C14-H14</f>
        <v>0</v>
      </c>
    </row>
    <row r="15" customFormat="false" ht="18" hidden="false" customHeight="false" outlineLevel="0" collapsed="false">
      <c r="B15" s="21"/>
      <c r="C15" s="22"/>
      <c r="D15" s="25"/>
      <c r="E15" s="26"/>
      <c r="F15" s="26"/>
      <c r="G15" s="27" t="n">
        <f aca="false">IF(C15&gt;0,C15/$C$20,0)</f>
        <v>0</v>
      </c>
      <c r="H15" s="28" t="n">
        <f aca="false">G15*$C$8</f>
        <v>0</v>
      </c>
      <c r="I15" s="28" t="n">
        <f aca="false">C15-H15</f>
        <v>0</v>
      </c>
    </row>
    <row r="16" customFormat="false" ht="18" hidden="false" customHeight="false" outlineLevel="0" collapsed="false">
      <c r="B16" s="21"/>
      <c r="C16" s="22"/>
      <c r="D16" s="25"/>
      <c r="E16" s="26"/>
      <c r="F16" s="26"/>
      <c r="G16" s="27" t="n">
        <f aca="false">IF(C16&gt;0,C16/$C$20,0)</f>
        <v>0</v>
      </c>
      <c r="H16" s="28" t="n">
        <f aca="false">G16*$C$8</f>
        <v>0</v>
      </c>
      <c r="I16" s="28" t="n">
        <f aca="false">C16-H16</f>
        <v>0</v>
      </c>
    </row>
    <row r="17" customFormat="false" ht="18" hidden="false" customHeight="false" outlineLevel="0" collapsed="false">
      <c r="B17" s="21"/>
      <c r="C17" s="22"/>
      <c r="D17" s="25"/>
      <c r="E17" s="26"/>
      <c r="F17" s="26"/>
      <c r="G17" s="27" t="n">
        <f aca="false">IF(C17&gt;0,C17/$C$20,0)</f>
        <v>0</v>
      </c>
      <c r="H17" s="28" t="n">
        <f aca="false">G17*$C$8</f>
        <v>0</v>
      </c>
      <c r="I17" s="28" t="n">
        <f aca="false">C17-H17</f>
        <v>0</v>
      </c>
    </row>
    <row r="18" customFormat="false" ht="18" hidden="false" customHeight="false" outlineLevel="0" collapsed="false">
      <c r="B18" s="21"/>
      <c r="C18" s="22"/>
      <c r="D18" s="25"/>
      <c r="E18" s="26"/>
      <c r="F18" s="26"/>
      <c r="G18" s="27" t="n">
        <f aca="false">IF(C18&gt;0,C18/$C$20,0)</f>
        <v>0</v>
      </c>
      <c r="H18" s="28" t="n">
        <f aca="false">G18*$C$8</f>
        <v>0</v>
      </c>
      <c r="I18" s="28" t="n">
        <f aca="false">C18-H18</f>
        <v>0</v>
      </c>
    </row>
    <row r="19" customFormat="false" ht="18" hidden="false" customHeight="false" outlineLevel="0" collapsed="false"/>
    <row r="20" customFormat="false" ht="18" hidden="false" customHeight="false" outlineLevel="0" collapsed="false">
      <c r="B20" s="23" t="s">
        <v>41</v>
      </c>
      <c r="C20" s="29" t="n">
        <f aca="false">SUM(C11:C18)</f>
        <v>1000</v>
      </c>
      <c r="D20" s="3"/>
      <c r="E20" s="3"/>
      <c r="F20" s="3"/>
      <c r="G20" s="30" t="n">
        <f aca="false">SUM(G11:G18)</f>
        <v>1</v>
      </c>
      <c r="H20" s="29" t="n">
        <f aca="false">SUM(H11:H18)</f>
        <v>720</v>
      </c>
      <c r="I20" s="29" t="n">
        <f aca="false">SUM(I11:I18)</f>
        <v>280</v>
      </c>
    </row>
    <row r="21" customFormat="false" ht="18" hidden="false" customHeight="false" outlineLevel="0" collapsed="false"/>
    <row r="22" customFormat="false" ht="18" hidden="false" customHeight="false" outlineLevel="0" collapsed="false">
      <c r="B22" s="31" t="s">
        <v>42</v>
      </c>
      <c r="D22" s="32" t="str">
        <f aca="false">IF(ABS(H20-C8)&lt;0.005,"✓ Agrees","✗ Differs")</f>
        <v>✓ Agrees</v>
      </c>
      <c r="E22" s="32"/>
    </row>
    <row r="23" customFormat="false" ht="23.85" hidden="false" customHeight="false" outlineLevel="0" collapsed="false">
      <c r="B23" s="31" t="s">
        <v>43</v>
      </c>
      <c r="D23" s="32" t="str">
        <f aca="false">IF(COUNTIFS(D11:D18,"Over time",F11:F18,"")=0,"✓ Complete","✗ Add months")</f>
        <v>✓ Complete</v>
      </c>
      <c r="E23" s="32"/>
    </row>
    <row r="24" customFormat="false" ht="18" hidden="false" customHeight="false" outlineLevel="0" collapsed="false"/>
    <row r="25" customFormat="false" ht="18" hidden="false" customHeight="true" outlineLevel="0" collapsed="false">
      <c r="B25" s="33" t="s">
        <v>44</v>
      </c>
      <c r="C25" s="33"/>
      <c r="D25" s="33"/>
      <c r="E25" s="33"/>
      <c r="F25" s="33"/>
      <c r="G25" s="33"/>
      <c r="H25" s="33"/>
      <c r="I25" s="33"/>
    </row>
    <row r="26" customFormat="false" ht="18" hidden="false" customHeight="false" outlineLevel="0" collapsed="false">
      <c r="B26" s="33"/>
      <c r="C26" s="33"/>
      <c r="D26" s="33"/>
      <c r="E26" s="33"/>
      <c r="F26" s="33"/>
      <c r="G26" s="33"/>
      <c r="H26" s="33"/>
      <c r="I26" s="33"/>
    </row>
  </sheetData>
  <mergeCells count="6">
    <mergeCell ref="B2:I3"/>
    <mergeCell ref="B4:I4"/>
    <mergeCell ref="C7:E7"/>
    <mergeCell ref="D22:E22"/>
    <mergeCell ref="D23:E23"/>
    <mergeCell ref="B25:I26"/>
  </mergeCells>
  <conditionalFormatting sqref="D22">
    <cfRule type="expression" priority="2" aboveAverage="0" equalAverage="0" bottom="0" percent="0" rank="0" text="" dxfId="0">
      <formula>LEFT(D22,1)="✓"</formula>
    </cfRule>
    <cfRule type="expression" priority="3" aboveAverage="0" equalAverage="0" bottom="0" percent="0" rank="0" text="" dxfId="1">
      <formula>LEFT(D22,1)&lt;&gt;"✓"</formula>
    </cfRule>
  </conditionalFormatting>
  <conditionalFormatting sqref="D23">
    <cfRule type="expression" priority="4" aboveAverage="0" equalAverage="0" bottom="0" percent="0" rank="0" text="" dxfId="0">
      <formula>LEFT(D23,1)="✓"</formula>
    </cfRule>
    <cfRule type="expression" priority="5" aboveAverage="0" equalAverage="0" bottom="0" percent="0" rank="0" text="" dxfId="1">
      <formula>LEFT(D23,1)&lt;&gt;"✓"</formula>
    </cfRule>
  </conditionalFormatting>
  <dataValidations count="1">
    <dataValidation allowBlank="true" errorStyle="stop" operator="between" showDropDown="false" showErrorMessage="false" showInputMessage="false" sqref="D11:D18" type="list">
      <formula1>"Point in time,Over time"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45</v>
      </c>
      <c r="C2" s="18"/>
      <c r="D2" s="18"/>
      <c r="E2" s="18"/>
    </row>
    <row r="3" customFormat="false" ht="19.5" hidden="false" customHeight="true" outlineLevel="0" collapsed="false">
      <c r="B3" s="18"/>
      <c r="C3" s="18"/>
      <c r="D3" s="18"/>
      <c r="E3" s="18"/>
    </row>
    <row r="4" customFormat="false" ht="19.5" hidden="false" customHeight="true" outlineLevel="0" collapsed="false">
      <c r="B4" s="19" t="s">
        <v>46</v>
      </c>
      <c r="C4" s="19"/>
      <c r="D4" s="19"/>
      <c r="E4" s="19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33.75" hidden="false" customHeight="true" outlineLevel="0" collapsed="false">
      <c r="B7" s="23" t="s">
        <v>47</v>
      </c>
      <c r="C7" s="24" t="s">
        <v>48</v>
      </c>
      <c r="D7" s="24" t="s">
        <v>49</v>
      </c>
      <c r="E7" s="24" t="s">
        <v>50</v>
      </c>
    </row>
    <row r="8" customFormat="false" ht="18" hidden="false" customHeight="false" outlineLevel="0" collapsed="false">
      <c r="B8" s="21" t="s">
        <v>51</v>
      </c>
      <c r="C8" s="22" t="n">
        <v>90</v>
      </c>
      <c r="D8" s="34" t="n">
        <v>0.8</v>
      </c>
      <c r="E8" s="28" t="n">
        <f aca="false">C8*D8</f>
        <v>72</v>
      </c>
    </row>
    <row r="9" customFormat="false" ht="18" hidden="false" customHeight="false" outlineLevel="0" collapsed="false">
      <c r="B9" s="21" t="s">
        <v>52</v>
      </c>
      <c r="C9" s="22" t="n">
        <v>100</v>
      </c>
      <c r="D9" s="34" t="n">
        <v>0.2</v>
      </c>
      <c r="E9" s="28" t="n">
        <f aca="false">C9*D9</f>
        <v>20</v>
      </c>
    </row>
    <row r="10" customFormat="false" ht="18" hidden="false" customHeight="false" outlineLevel="0" collapsed="false">
      <c r="B10" s="21"/>
      <c r="C10" s="22"/>
      <c r="D10" s="34"/>
      <c r="E10" s="28" t="n">
        <f aca="false">C10*D10</f>
        <v>0</v>
      </c>
    </row>
    <row r="11" customFormat="false" ht="18" hidden="false" customHeight="false" outlineLevel="0" collapsed="false">
      <c r="B11" s="21"/>
      <c r="C11" s="22"/>
      <c r="D11" s="34"/>
      <c r="E11" s="28" t="n">
        <f aca="false">C11*D11</f>
        <v>0</v>
      </c>
    </row>
    <row r="12" customFormat="false" ht="18" hidden="false" customHeight="false" outlineLevel="0" collapsed="false">
      <c r="B12" s="21"/>
      <c r="C12" s="22"/>
      <c r="D12" s="34"/>
      <c r="E12" s="28" t="n">
        <f aca="false">C12*D12</f>
        <v>0</v>
      </c>
    </row>
    <row r="13" customFormat="false" ht="18" hidden="false" customHeight="false" outlineLevel="0" collapsed="false"/>
    <row r="14" customFormat="false" ht="18" hidden="false" customHeight="false" outlineLevel="0" collapsed="false">
      <c r="B14" s="35" t="s">
        <v>53</v>
      </c>
      <c r="C14" s="27" t="n">
        <f aca="false">SUM(D8:D12)</f>
        <v>1</v>
      </c>
      <c r="D14" s="36" t="str">
        <f aca="false">IF(ABS(C14-1)&lt;0.0001,"✓ 100%","✗ Not 100%")</f>
        <v>✓ 100%</v>
      </c>
    </row>
    <row r="15" customFormat="false" ht="18" hidden="false" customHeight="false" outlineLevel="0" collapsed="false">
      <c r="B15" s="20" t="s">
        <v>54</v>
      </c>
      <c r="C15" s="37" t="n">
        <f aca="false">SUMPRODUCT(C8:C12,D8:D12)</f>
        <v>92</v>
      </c>
    </row>
    <row r="16" customFormat="false" ht="18" hidden="false" customHeight="false" outlineLevel="0" collapsed="false">
      <c r="B16" s="20" t="s">
        <v>55</v>
      </c>
      <c r="C16" s="37" t="n">
        <f aca="false">INDEX(C8:C12,MATCH(MAX(D8:D12),D8:D12,0))</f>
        <v>90</v>
      </c>
    </row>
    <row r="17" customFormat="false" ht="18" hidden="false" customHeight="false" outlineLevel="0" collapsed="false"/>
    <row r="18" customFormat="false" ht="18" hidden="false" customHeight="false" outlineLevel="0" collapsed="false">
      <c r="B18" s="20" t="s">
        <v>56</v>
      </c>
      <c r="C18" s="21" t="s">
        <v>55</v>
      </c>
      <c r="D18" s="21"/>
    </row>
    <row r="19" customFormat="false" ht="18" hidden="false" customHeight="false" outlineLevel="0" collapsed="false">
      <c r="B19" s="20" t="s">
        <v>57</v>
      </c>
      <c r="C19" s="37" t="n">
        <f aca="false">IF(C18="Expected value",C15,C16)</f>
        <v>90</v>
      </c>
    </row>
    <row r="20" customFormat="false" ht="18" hidden="false" customHeight="false" outlineLevel="0" collapsed="false">
      <c r="B20" s="35" t="s">
        <v>58</v>
      </c>
      <c r="C20" s="22" t="n">
        <v>0</v>
      </c>
    </row>
    <row r="21" customFormat="false" ht="18" hidden="false" customHeight="false" outlineLevel="0" collapsed="false">
      <c r="B21" s="23" t="s">
        <v>59</v>
      </c>
      <c r="C21" s="29" t="n">
        <f aca="false">C19-C20</f>
        <v>90</v>
      </c>
    </row>
    <row r="22" customFormat="false" ht="18" hidden="false" customHeight="false" outlineLevel="0" collapsed="false"/>
    <row r="23" customFormat="false" ht="18" hidden="false" customHeight="false" outlineLevel="0" collapsed="false">
      <c r="B23" s="35" t="s">
        <v>60</v>
      </c>
      <c r="C23" s="38" t="n">
        <v>300</v>
      </c>
    </row>
    <row r="24" customFormat="false" ht="18" hidden="false" customHeight="false" outlineLevel="0" collapsed="false">
      <c r="B24" s="35" t="s">
        <v>61</v>
      </c>
      <c r="C24" s="22" t="n">
        <v>100</v>
      </c>
    </row>
    <row r="25" customFormat="false" ht="18" hidden="false" customHeight="false" outlineLevel="0" collapsed="false">
      <c r="B25" s="20" t="s">
        <v>62</v>
      </c>
      <c r="C25" s="37" t="n">
        <f aca="false">C23*C24</f>
        <v>30000</v>
      </c>
    </row>
    <row r="26" customFormat="false" ht="18" hidden="false" customHeight="false" outlineLevel="0" collapsed="false">
      <c r="B26" s="20" t="s">
        <v>63</v>
      </c>
      <c r="C26" s="37" t="n">
        <f aca="false">C23*C21</f>
        <v>27000</v>
      </c>
    </row>
    <row r="27" customFormat="false" ht="18" hidden="false" customHeight="false" outlineLevel="0" collapsed="false">
      <c r="B27" s="20" t="s">
        <v>64</v>
      </c>
      <c r="C27" s="37" t="n">
        <f aca="false">C25-C26</f>
        <v>3000</v>
      </c>
    </row>
    <row r="28" customFormat="false" ht="18" hidden="false" customHeight="false" outlineLevel="0" collapsed="false"/>
    <row r="29" customFormat="false" ht="18" hidden="false" customHeight="true" outlineLevel="0" collapsed="false">
      <c r="B29" s="33" t="s">
        <v>65</v>
      </c>
      <c r="C29" s="33"/>
      <c r="D29" s="33"/>
      <c r="E29" s="33"/>
    </row>
    <row r="30" customFormat="false" ht="18" hidden="false" customHeight="false" outlineLevel="0" collapsed="false">
      <c r="B30" s="33"/>
      <c r="C30" s="33"/>
      <c r="D30" s="33"/>
      <c r="E30" s="33"/>
    </row>
    <row r="31" customFormat="false" ht="18" hidden="false" customHeight="false" outlineLevel="0" collapsed="false">
      <c r="B31" s="33"/>
      <c r="C31" s="33"/>
      <c r="D31" s="33"/>
      <c r="E31" s="33"/>
    </row>
  </sheetData>
  <mergeCells count="4">
    <mergeCell ref="B2:E3"/>
    <mergeCell ref="B4:E4"/>
    <mergeCell ref="C18:D18"/>
    <mergeCell ref="B29:E31"/>
  </mergeCells>
  <conditionalFormatting sqref="D14">
    <cfRule type="expression" priority="2" aboveAverage="0" equalAverage="0" bottom="0" percent="0" rank="0" text="" dxfId="0">
      <formula>LEFT(D14,1)="✓"</formula>
    </cfRule>
    <cfRule type="expression" priority="3" aboveAverage="0" equalAverage="0" bottom="0" percent="0" rank="0" text="" dxfId="1">
      <formula>LEFT(D14,1)&lt;&gt;"✓"</formula>
    </cfRule>
  </conditionalFormatting>
  <dataValidations count="1">
    <dataValidation allowBlank="false" errorStyle="stop" operator="between" showDropDown="false" showErrorMessage="false" showInputMessage="false" sqref="C18" type="list">
      <formula1>"Expected value,Most likely amount"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9" min="6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66</v>
      </c>
      <c r="C2" s="18"/>
      <c r="D2" s="18"/>
      <c r="E2" s="18"/>
      <c r="F2" s="18"/>
      <c r="G2" s="18"/>
      <c r="H2" s="18"/>
      <c r="I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</row>
    <row r="4" customFormat="false" ht="19.5" hidden="false" customHeight="true" outlineLevel="0" collapsed="false">
      <c r="B4" s="19" t="s">
        <v>67</v>
      </c>
      <c r="C4" s="19"/>
      <c r="D4" s="19"/>
      <c r="E4" s="19"/>
      <c r="F4" s="19"/>
      <c r="G4" s="19"/>
      <c r="H4" s="19"/>
      <c r="I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18" hidden="false" customHeight="true" outlineLevel="0" collapsed="false">
      <c r="B7" s="39" t="s">
        <v>10</v>
      </c>
      <c r="C7" s="39"/>
      <c r="D7" s="38" t="n">
        <v>10000000</v>
      </c>
    </row>
    <row r="8" customFormat="false" ht="18" hidden="false" customHeight="true" outlineLevel="0" collapsed="false">
      <c r="B8" s="39" t="s">
        <v>68</v>
      </c>
      <c r="C8" s="39"/>
      <c r="D8" s="38" t="n">
        <v>8000000</v>
      </c>
    </row>
    <row r="9" customFormat="false" ht="18" hidden="false" customHeight="true" outlineLevel="0" collapsed="false">
      <c r="B9" s="39" t="s">
        <v>69</v>
      </c>
      <c r="C9" s="39"/>
      <c r="D9" s="40" t="n">
        <f aca="false">D7-D8</f>
        <v>2000000</v>
      </c>
    </row>
    <row r="10" customFormat="false" ht="18" hidden="false" customHeight="false" outlineLevel="0" collapsed="false"/>
    <row r="11" customFormat="false" ht="33.75" hidden="false" customHeight="true" outlineLevel="0" collapsed="false">
      <c r="B11" s="23" t="s">
        <v>70</v>
      </c>
      <c r="C11" s="24" t="s">
        <v>71</v>
      </c>
      <c r="D11" s="24" t="s">
        <v>72</v>
      </c>
      <c r="E11" s="24" t="s">
        <v>73</v>
      </c>
      <c r="F11" s="24" t="s">
        <v>74</v>
      </c>
      <c r="G11" s="24" t="s">
        <v>75</v>
      </c>
      <c r="H11" s="24" t="s">
        <v>76</v>
      </c>
      <c r="I11" s="24" t="s">
        <v>77</v>
      </c>
    </row>
    <row r="12" customFormat="false" ht="18" hidden="false" customHeight="false" outlineLevel="0" collapsed="false">
      <c r="B12" s="41" t="n">
        <v>1</v>
      </c>
      <c r="C12" s="38" t="n">
        <v>2000000</v>
      </c>
      <c r="D12" s="42" t="n">
        <f aca="false">C12</f>
        <v>2000000</v>
      </c>
      <c r="E12" s="27" t="n">
        <f aca="false">IF($D$8=0,0,MIN(1,D12/$D$8))</f>
        <v>0.25</v>
      </c>
      <c r="F12" s="42" t="n">
        <f aca="false">E12*$D$7</f>
        <v>2500000</v>
      </c>
      <c r="G12" s="42" t="n">
        <f aca="false">F12</f>
        <v>2500000</v>
      </c>
      <c r="H12" s="42" t="n">
        <f aca="false">C12</f>
        <v>2000000</v>
      </c>
      <c r="I12" s="42" t="n">
        <f aca="false">G12-H12</f>
        <v>500000</v>
      </c>
    </row>
    <row r="13" customFormat="false" ht="18" hidden="false" customHeight="false" outlineLevel="0" collapsed="false">
      <c r="B13" s="41" t="n">
        <v>2</v>
      </c>
      <c r="C13" s="38" t="n">
        <v>4000000</v>
      </c>
      <c r="D13" s="42" t="n">
        <f aca="false">D12+C13</f>
        <v>6000000</v>
      </c>
      <c r="E13" s="27" t="n">
        <f aca="false">IF($D$8=0,0,MIN(1,D13/$D$8))</f>
        <v>0.75</v>
      </c>
      <c r="F13" s="42" t="n">
        <f aca="false">E13*$D$7</f>
        <v>7500000</v>
      </c>
      <c r="G13" s="42" t="n">
        <f aca="false">F13-F12</f>
        <v>5000000</v>
      </c>
      <c r="H13" s="42" t="n">
        <f aca="false">C13</f>
        <v>4000000</v>
      </c>
      <c r="I13" s="42" t="n">
        <f aca="false">G13-H13</f>
        <v>1000000</v>
      </c>
    </row>
    <row r="14" customFormat="false" ht="18" hidden="false" customHeight="false" outlineLevel="0" collapsed="false">
      <c r="B14" s="41" t="n">
        <v>3</v>
      </c>
      <c r="C14" s="38" t="n">
        <v>2000000</v>
      </c>
      <c r="D14" s="42" t="n">
        <f aca="false">D13+C14</f>
        <v>8000000</v>
      </c>
      <c r="E14" s="27" t="n">
        <f aca="false">IF($D$8=0,0,MIN(1,D14/$D$8))</f>
        <v>1</v>
      </c>
      <c r="F14" s="42" t="n">
        <f aca="false">E14*$D$7</f>
        <v>10000000</v>
      </c>
      <c r="G14" s="42" t="n">
        <f aca="false">F14-F13</f>
        <v>2500000</v>
      </c>
      <c r="H14" s="42" t="n">
        <f aca="false">C14</f>
        <v>2000000</v>
      </c>
      <c r="I14" s="42" t="n">
        <f aca="false">G14-H14</f>
        <v>500000</v>
      </c>
    </row>
    <row r="15" customFormat="false" ht="18" hidden="false" customHeight="false" outlineLevel="0" collapsed="false">
      <c r="B15" s="41" t="n">
        <v>4</v>
      </c>
      <c r="C15" s="38"/>
      <c r="D15" s="42" t="n">
        <f aca="false">D14+C15</f>
        <v>8000000</v>
      </c>
      <c r="E15" s="27" t="n">
        <f aca="false">IF($D$8=0,0,MIN(1,D15/$D$8))</f>
        <v>1</v>
      </c>
      <c r="F15" s="42" t="n">
        <f aca="false">E15*$D$7</f>
        <v>10000000</v>
      </c>
      <c r="G15" s="42" t="n">
        <f aca="false">F15-F14</f>
        <v>0</v>
      </c>
      <c r="H15" s="42" t="n">
        <f aca="false">C15</f>
        <v>0</v>
      </c>
      <c r="I15" s="42" t="n">
        <f aca="false">G15-H15</f>
        <v>0</v>
      </c>
    </row>
    <row r="16" customFormat="false" ht="18" hidden="false" customHeight="false" outlineLevel="0" collapsed="false">
      <c r="B16" s="41" t="n">
        <v>5</v>
      </c>
      <c r="C16" s="38"/>
      <c r="D16" s="42" t="n">
        <f aca="false">D15+C16</f>
        <v>8000000</v>
      </c>
      <c r="E16" s="27" t="n">
        <f aca="false">IF($D$8=0,0,MIN(1,D16/$D$8))</f>
        <v>1</v>
      </c>
      <c r="F16" s="42" t="n">
        <f aca="false">E16*$D$7</f>
        <v>10000000</v>
      </c>
      <c r="G16" s="42" t="n">
        <f aca="false">F16-F15</f>
        <v>0</v>
      </c>
      <c r="H16" s="42" t="n">
        <f aca="false">C16</f>
        <v>0</v>
      </c>
      <c r="I16" s="42" t="n">
        <f aca="false">G16-H16</f>
        <v>0</v>
      </c>
    </row>
    <row r="17" customFormat="false" ht="18" hidden="false" customHeight="false" outlineLevel="0" collapsed="false">
      <c r="B17" s="41" t="n">
        <v>6</v>
      </c>
      <c r="C17" s="38"/>
      <c r="D17" s="42" t="n">
        <f aca="false">D16+C17</f>
        <v>8000000</v>
      </c>
      <c r="E17" s="27" t="n">
        <f aca="false">IF($D$8=0,0,MIN(1,D17/$D$8))</f>
        <v>1</v>
      </c>
      <c r="F17" s="42" t="n">
        <f aca="false">E17*$D$7</f>
        <v>10000000</v>
      </c>
      <c r="G17" s="42" t="n">
        <f aca="false">F17-F16</f>
        <v>0</v>
      </c>
      <c r="H17" s="42" t="n">
        <f aca="false">C17</f>
        <v>0</v>
      </c>
      <c r="I17" s="42" t="n">
        <f aca="false">G17-H17</f>
        <v>0</v>
      </c>
    </row>
    <row r="18" customFormat="false" ht="18" hidden="false" customHeight="false" outlineLevel="0" collapsed="false">
      <c r="B18" s="41" t="n">
        <v>7</v>
      </c>
      <c r="C18" s="38"/>
      <c r="D18" s="42" t="n">
        <f aca="false">D17+C18</f>
        <v>8000000</v>
      </c>
      <c r="E18" s="27" t="n">
        <f aca="false">IF($D$8=0,0,MIN(1,D18/$D$8))</f>
        <v>1</v>
      </c>
      <c r="F18" s="42" t="n">
        <f aca="false">E18*$D$7</f>
        <v>10000000</v>
      </c>
      <c r="G18" s="42" t="n">
        <f aca="false">F18-F17</f>
        <v>0</v>
      </c>
      <c r="H18" s="42" t="n">
        <f aca="false">C18</f>
        <v>0</v>
      </c>
      <c r="I18" s="42" t="n">
        <f aca="false">G18-H18</f>
        <v>0</v>
      </c>
    </row>
    <row r="19" customFormat="false" ht="18" hidden="false" customHeight="false" outlineLevel="0" collapsed="false">
      <c r="B19" s="41" t="n">
        <v>8</v>
      </c>
      <c r="C19" s="38"/>
      <c r="D19" s="42" t="n">
        <f aca="false">D18+C19</f>
        <v>8000000</v>
      </c>
      <c r="E19" s="27" t="n">
        <f aca="false">IF($D$8=0,0,MIN(1,D19/$D$8))</f>
        <v>1</v>
      </c>
      <c r="F19" s="42" t="n">
        <f aca="false">E19*$D$7</f>
        <v>10000000</v>
      </c>
      <c r="G19" s="42" t="n">
        <f aca="false">F19-F18</f>
        <v>0</v>
      </c>
      <c r="H19" s="42" t="n">
        <f aca="false">C19</f>
        <v>0</v>
      </c>
      <c r="I19" s="42" t="n">
        <f aca="false">G19-H19</f>
        <v>0</v>
      </c>
    </row>
    <row r="20" customFormat="false" ht="18" hidden="false" customHeight="false" outlineLevel="0" collapsed="false"/>
    <row r="21" customFormat="false" ht="18" hidden="false" customHeight="false" outlineLevel="0" collapsed="false">
      <c r="B21" s="23" t="s">
        <v>41</v>
      </c>
      <c r="C21" s="43" t="n">
        <f aca="false">SUM(C12:C19)</f>
        <v>8000000</v>
      </c>
      <c r="D21" s="3"/>
      <c r="E21" s="3"/>
      <c r="F21" s="3"/>
      <c r="G21" s="43" t="n">
        <f aca="false">SUM(G12:G19)</f>
        <v>10000000</v>
      </c>
      <c r="H21" s="43" t="n">
        <f aca="false">SUM(H12:H19)</f>
        <v>8000000</v>
      </c>
      <c r="I21" s="43" t="n">
        <f aca="false">SUM(I12:I19)</f>
        <v>2000000</v>
      </c>
    </row>
    <row r="22" customFormat="false" ht="18" hidden="false" customHeight="false" outlineLevel="0" collapsed="false"/>
    <row r="23" customFormat="false" ht="18" hidden="false" customHeight="true" outlineLevel="0" collapsed="false">
      <c r="B23" s="44" t="s">
        <v>78</v>
      </c>
      <c r="C23" s="44"/>
      <c r="D23" s="44"/>
      <c r="E23" s="44"/>
      <c r="F23" s="32" t="str">
        <f aca="false">IF(MAX(E12:E19)&lt;1,"✓ In progress",IF(ABS(G21-D7)&lt;0.5,"✓ Agrees","✗ Check"))</f>
        <v>✓ Agrees</v>
      </c>
      <c r="G23" s="32"/>
    </row>
    <row r="24" customFormat="false" ht="18" hidden="false" customHeight="true" outlineLevel="0" collapsed="false">
      <c r="B24" s="44" t="s">
        <v>79</v>
      </c>
      <c r="C24" s="44"/>
      <c r="D24" s="44"/>
      <c r="E24" s="44"/>
      <c r="F24" s="32" t="str">
        <f aca="false">IF(D8&lt;=D7,"✓ Profitable","✗ Loss-making: provide for the loss now")</f>
        <v>✓ Profitable</v>
      </c>
      <c r="G24" s="32"/>
    </row>
    <row r="25" customFormat="false" ht="18" hidden="false" customHeight="false" outlineLevel="0" collapsed="false"/>
    <row r="26" customFormat="false" ht="18" hidden="false" customHeight="true" outlineLevel="0" collapsed="false">
      <c r="B26" s="33" t="s">
        <v>80</v>
      </c>
      <c r="C26" s="33"/>
      <c r="D26" s="33"/>
      <c r="E26" s="33"/>
      <c r="F26" s="33"/>
      <c r="G26" s="33"/>
      <c r="H26" s="33"/>
      <c r="I26" s="33"/>
    </row>
    <row r="27" customFormat="false" ht="18" hidden="false" customHeight="false" outlineLevel="0" collapsed="false">
      <c r="B27" s="33"/>
      <c r="C27" s="33"/>
      <c r="D27" s="33"/>
      <c r="E27" s="33"/>
      <c r="F27" s="33"/>
      <c r="G27" s="33"/>
      <c r="H27" s="33"/>
      <c r="I27" s="33"/>
    </row>
  </sheetData>
  <mergeCells count="10">
    <mergeCell ref="B2:I3"/>
    <mergeCell ref="B4:I4"/>
    <mergeCell ref="B7:C7"/>
    <mergeCell ref="B8:C8"/>
    <mergeCell ref="B9:C9"/>
    <mergeCell ref="B23:E23"/>
    <mergeCell ref="F23:G23"/>
    <mergeCell ref="B24:E24"/>
    <mergeCell ref="F24:G24"/>
    <mergeCell ref="B26:I27"/>
  </mergeCells>
  <conditionalFormatting sqref="F23">
    <cfRule type="expression" priority="2" aboveAverage="0" equalAverage="0" bottom="0" percent="0" rank="0" text="" dxfId="0">
      <formula>LEFT(F23,1)="✓"</formula>
    </cfRule>
    <cfRule type="expression" priority="3" aboveAverage="0" equalAverage="0" bottom="0" percent="0" rank="0" text="" dxfId="1">
      <formula>LEFT(F23,1)&lt;&gt;"✓"</formula>
    </cfRule>
  </conditionalFormatting>
  <conditionalFormatting sqref="F24">
    <cfRule type="expression" priority="4" aboveAverage="0" equalAverage="0" bottom="0" percent="0" rank="0" text="" dxfId="0">
      <formula>LEFT(F24,1)="✓"</formula>
    </cfRule>
    <cfRule type="expression" priority="5" aboveAverage="0" equalAverage="0" bottom="0" percent="0" rank="0" text="" dxfId="1">
      <formula>LEFT(F24,1)&lt;&gt;"✓"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L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"/>
    <col collapsed="false" customWidth="true" hidden="false" outlineLevel="0" max="10" min="3" style="0" width="13"/>
    <col collapsed="false" customWidth="true" hidden="false" outlineLevel="0" max="12" min="11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81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customFormat="false" ht="19.5" hidden="false" customHeight="true" outlineLevel="0" collapsed="false">
      <c r="B4" s="19" t="s">
        <v>82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18" hidden="false" customHeight="false" outlineLevel="0" collapsed="false"/>
    <row r="7" customFormat="false" ht="33.75" hidden="false" customHeight="true" outlineLevel="0" collapsed="false">
      <c r="B7" s="23" t="s">
        <v>83</v>
      </c>
      <c r="C7" s="45" t="str">
        <f aca="false">IF(Allocation!B11="","-",Allocation!B11)</f>
        <v>Handset</v>
      </c>
      <c r="D7" s="45" t="str">
        <f aca="false">IF(Allocation!B12="","-",Allocation!B12)</f>
        <v>Network service, 24 months</v>
      </c>
      <c r="E7" s="45" t="str">
        <f aca="false">IF(Allocation!B13="","-",Allocation!B13)</f>
        <v>-</v>
      </c>
      <c r="F7" s="45" t="str">
        <f aca="false">IF(Allocation!B14="","-",Allocation!B14)</f>
        <v>-</v>
      </c>
      <c r="G7" s="45" t="str">
        <f aca="false">IF(Allocation!B15="","-",Allocation!B15)</f>
        <v>-</v>
      </c>
      <c r="H7" s="45" t="str">
        <f aca="false">IF(Allocation!B16="","-",Allocation!B16)</f>
        <v>-</v>
      </c>
      <c r="I7" s="45" t="str">
        <f aca="false">IF(Allocation!B17="","-",Allocation!B17)</f>
        <v>-</v>
      </c>
      <c r="J7" s="45" t="str">
        <f aca="false">IF(Allocation!B18="","-",Allocation!B18)</f>
        <v>-</v>
      </c>
      <c r="K7" s="24" t="s">
        <v>41</v>
      </c>
      <c r="L7" s="24" t="s">
        <v>84</v>
      </c>
    </row>
    <row r="8" customFormat="false" ht="18" hidden="false" customHeight="false" outlineLevel="0" collapsed="false">
      <c r="B8" s="41" t="n">
        <v>1</v>
      </c>
      <c r="C8" s="28" t="n">
        <f aca="false">IF(Allocation!$H$11=0,0,IF(Allocation!$D$11="Point in time",IF($B8=Allocation!$E$11,Allocation!$H$11,0),IF(OR(Allocation!$F$11="",Allocation!$F$11=0),0,IF(AND($B8&gt;=Allocation!$E$11,$B8&lt;Allocation!$E$11+Allocation!$F$11),Allocation!$H$11/Allocation!$F$11,0))))</f>
        <v>288</v>
      </c>
      <c r="D8" s="28" t="n">
        <f aca="false">IF(Allocation!$H$12=0,0,IF(Allocation!$D$12="Point in time",IF($B8=Allocation!$E$12,Allocation!$H$12,0),IF(OR(Allocation!$F$12="",Allocation!$F$12=0),0,IF(AND($B8&gt;=Allocation!$E$12,$B8&lt;Allocation!$E$12+Allocation!$F$12),Allocation!$H$12/Allocation!$F$12,0))))</f>
        <v>18</v>
      </c>
      <c r="E8" s="28" t="n">
        <f aca="false">IF(Allocation!$H$13=0,0,IF(Allocation!$D$13="Point in time",IF($B8=Allocation!$E$13,Allocation!$H$13,0),IF(OR(Allocation!$F$13="",Allocation!$F$13=0),0,IF(AND($B8&gt;=Allocation!$E$13,$B8&lt;Allocation!$E$13+Allocation!$F$13),Allocation!$H$13/Allocation!$F$13,0))))</f>
        <v>0</v>
      </c>
      <c r="F8" s="28" t="n">
        <f aca="false">IF(Allocation!$H$14=0,0,IF(Allocation!$D$14="Point in time",IF($B8=Allocation!$E$14,Allocation!$H$14,0),IF(OR(Allocation!$F$14="",Allocation!$F$14=0),0,IF(AND($B8&gt;=Allocation!$E$14,$B8&lt;Allocation!$E$14+Allocation!$F$14),Allocation!$H$14/Allocation!$F$14,0))))</f>
        <v>0</v>
      </c>
      <c r="G8" s="28" t="n">
        <f aca="false">IF(Allocation!$H$15=0,0,IF(Allocation!$D$15="Point in time",IF($B8=Allocation!$E$15,Allocation!$H$15,0),IF(OR(Allocation!$F$15="",Allocation!$F$15=0),0,IF(AND($B8&gt;=Allocation!$E$15,$B8&lt;Allocation!$E$15+Allocation!$F$15),Allocation!$H$15/Allocation!$F$15,0))))</f>
        <v>0</v>
      </c>
      <c r="H8" s="28" t="n">
        <f aca="false">IF(Allocation!$H$16=0,0,IF(Allocation!$D$16="Point in time",IF($B8=Allocation!$E$16,Allocation!$H$16,0),IF(OR(Allocation!$F$16="",Allocation!$F$16=0),0,IF(AND($B8&gt;=Allocation!$E$16,$B8&lt;Allocation!$E$16+Allocation!$F$16),Allocation!$H$16/Allocation!$F$16,0))))</f>
        <v>0</v>
      </c>
      <c r="I8" s="28" t="n">
        <f aca="false">IF(Allocation!$H$17=0,0,IF(Allocation!$D$17="Point in time",IF($B8=Allocation!$E$17,Allocation!$H$17,0),IF(OR(Allocation!$F$17="",Allocation!$F$17=0),0,IF(AND($B8&gt;=Allocation!$E$17,$B8&lt;Allocation!$E$17+Allocation!$F$17),Allocation!$H$17/Allocation!$F$17,0))))</f>
        <v>0</v>
      </c>
      <c r="J8" s="28" t="n">
        <f aca="false">IF(Allocation!$H$18=0,0,IF(Allocation!$D$18="Point in time",IF($B8=Allocation!$E$18,Allocation!$H$18,0),IF(OR(Allocation!$F$18="",Allocation!$F$18=0),0,IF(AND($B8&gt;=Allocation!$E$18,$B8&lt;Allocation!$E$18+Allocation!$F$18),Allocation!$H$18/Allocation!$F$18,0))))</f>
        <v>0</v>
      </c>
      <c r="K8" s="46" t="n">
        <f aca="false">SUM(C8:J8)</f>
        <v>306</v>
      </c>
      <c r="L8" s="28" t="n">
        <f aca="false">K8</f>
        <v>306</v>
      </c>
    </row>
    <row r="9" customFormat="false" ht="18" hidden="false" customHeight="false" outlineLevel="0" collapsed="false">
      <c r="B9" s="41" t="n">
        <v>2</v>
      </c>
      <c r="C9" s="28" t="n">
        <f aca="false">IF(Allocation!$H$11=0,0,IF(Allocation!$D$11="Point in time",IF($B9=Allocation!$E$11,Allocation!$H$11,0),IF(OR(Allocation!$F$11="",Allocation!$F$11=0),0,IF(AND($B9&gt;=Allocation!$E$11,$B9&lt;Allocation!$E$11+Allocation!$F$11),Allocation!$H$11/Allocation!$F$11,0))))</f>
        <v>0</v>
      </c>
      <c r="D9" s="28" t="n">
        <f aca="false">IF(Allocation!$H$12=0,0,IF(Allocation!$D$12="Point in time",IF($B9=Allocation!$E$12,Allocation!$H$12,0),IF(OR(Allocation!$F$12="",Allocation!$F$12=0),0,IF(AND($B9&gt;=Allocation!$E$12,$B9&lt;Allocation!$E$12+Allocation!$F$12),Allocation!$H$12/Allocation!$F$12,0))))</f>
        <v>18</v>
      </c>
      <c r="E9" s="28" t="n">
        <f aca="false">IF(Allocation!$H$13=0,0,IF(Allocation!$D$13="Point in time",IF($B9=Allocation!$E$13,Allocation!$H$13,0),IF(OR(Allocation!$F$13="",Allocation!$F$13=0),0,IF(AND($B9&gt;=Allocation!$E$13,$B9&lt;Allocation!$E$13+Allocation!$F$13),Allocation!$H$13/Allocation!$F$13,0))))</f>
        <v>0</v>
      </c>
      <c r="F9" s="28" t="n">
        <f aca="false">IF(Allocation!$H$14=0,0,IF(Allocation!$D$14="Point in time",IF($B9=Allocation!$E$14,Allocation!$H$14,0),IF(OR(Allocation!$F$14="",Allocation!$F$14=0),0,IF(AND($B9&gt;=Allocation!$E$14,$B9&lt;Allocation!$E$14+Allocation!$F$14),Allocation!$H$14/Allocation!$F$14,0))))</f>
        <v>0</v>
      </c>
      <c r="G9" s="28" t="n">
        <f aca="false">IF(Allocation!$H$15=0,0,IF(Allocation!$D$15="Point in time",IF($B9=Allocation!$E$15,Allocation!$H$15,0),IF(OR(Allocation!$F$15="",Allocation!$F$15=0),0,IF(AND($B9&gt;=Allocation!$E$15,$B9&lt;Allocation!$E$15+Allocation!$F$15),Allocation!$H$15/Allocation!$F$15,0))))</f>
        <v>0</v>
      </c>
      <c r="H9" s="28" t="n">
        <f aca="false">IF(Allocation!$H$16=0,0,IF(Allocation!$D$16="Point in time",IF($B9=Allocation!$E$16,Allocation!$H$16,0),IF(OR(Allocation!$F$16="",Allocation!$F$16=0),0,IF(AND($B9&gt;=Allocation!$E$16,$B9&lt;Allocation!$E$16+Allocation!$F$16),Allocation!$H$16/Allocation!$F$16,0))))</f>
        <v>0</v>
      </c>
      <c r="I9" s="28" t="n">
        <f aca="false">IF(Allocation!$H$17=0,0,IF(Allocation!$D$17="Point in time",IF($B9=Allocation!$E$17,Allocation!$H$17,0),IF(OR(Allocation!$F$17="",Allocation!$F$17=0),0,IF(AND($B9&gt;=Allocation!$E$17,$B9&lt;Allocation!$E$17+Allocation!$F$17),Allocation!$H$17/Allocation!$F$17,0))))</f>
        <v>0</v>
      </c>
      <c r="J9" s="28" t="n">
        <f aca="false">IF(Allocation!$H$18=0,0,IF(Allocation!$D$18="Point in time",IF($B9=Allocation!$E$18,Allocation!$H$18,0),IF(OR(Allocation!$F$18="",Allocation!$F$18=0),0,IF(AND($B9&gt;=Allocation!$E$18,$B9&lt;Allocation!$E$18+Allocation!$F$18),Allocation!$H$18/Allocation!$F$18,0))))</f>
        <v>0</v>
      </c>
      <c r="K9" s="46" t="n">
        <f aca="false">SUM(C9:J9)</f>
        <v>18</v>
      </c>
      <c r="L9" s="28" t="n">
        <f aca="false">L8+K9</f>
        <v>324</v>
      </c>
    </row>
    <row r="10" customFormat="false" ht="18" hidden="false" customHeight="false" outlineLevel="0" collapsed="false">
      <c r="B10" s="41" t="n">
        <v>3</v>
      </c>
      <c r="C10" s="28" t="n">
        <f aca="false">IF(Allocation!$H$11=0,0,IF(Allocation!$D$11="Point in time",IF($B10=Allocation!$E$11,Allocation!$H$11,0),IF(OR(Allocation!$F$11="",Allocation!$F$11=0),0,IF(AND($B10&gt;=Allocation!$E$11,$B10&lt;Allocation!$E$11+Allocation!$F$11),Allocation!$H$11/Allocation!$F$11,0))))</f>
        <v>0</v>
      </c>
      <c r="D10" s="28" t="n">
        <f aca="false">IF(Allocation!$H$12=0,0,IF(Allocation!$D$12="Point in time",IF($B10=Allocation!$E$12,Allocation!$H$12,0),IF(OR(Allocation!$F$12="",Allocation!$F$12=0),0,IF(AND($B10&gt;=Allocation!$E$12,$B10&lt;Allocation!$E$12+Allocation!$F$12),Allocation!$H$12/Allocation!$F$12,0))))</f>
        <v>18</v>
      </c>
      <c r="E10" s="28" t="n">
        <f aca="false">IF(Allocation!$H$13=0,0,IF(Allocation!$D$13="Point in time",IF($B10=Allocation!$E$13,Allocation!$H$13,0),IF(OR(Allocation!$F$13="",Allocation!$F$13=0),0,IF(AND($B10&gt;=Allocation!$E$13,$B10&lt;Allocation!$E$13+Allocation!$F$13),Allocation!$H$13/Allocation!$F$13,0))))</f>
        <v>0</v>
      </c>
      <c r="F10" s="28" t="n">
        <f aca="false">IF(Allocation!$H$14=0,0,IF(Allocation!$D$14="Point in time",IF($B10=Allocation!$E$14,Allocation!$H$14,0),IF(OR(Allocation!$F$14="",Allocation!$F$14=0),0,IF(AND($B10&gt;=Allocation!$E$14,$B10&lt;Allocation!$E$14+Allocation!$F$14),Allocation!$H$14/Allocation!$F$14,0))))</f>
        <v>0</v>
      </c>
      <c r="G10" s="28" t="n">
        <f aca="false">IF(Allocation!$H$15=0,0,IF(Allocation!$D$15="Point in time",IF($B10=Allocation!$E$15,Allocation!$H$15,0),IF(OR(Allocation!$F$15="",Allocation!$F$15=0),0,IF(AND($B10&gt;=Allocation!$E$15,$B10&lt;Allocation!$E$15+Allocation!$F$15),Allocation!$H$15/Allocation!$F$15,0))))</f>
        <v>0</v>
      </c>
      <c r="H10" s="28" t="n">
        <f aca="false">IF(Allocation!$H$16=0,0,IF(Allocation!$D$16="Point in time",IF($B10=Allocation!$E$16,Allocation!$H$16,0),IF(OR(Allocation!$F$16="",Allocation!$F$16=0),0,IF(AND($B10&gt;=Allocation!$E$16,$B10&lt;Allocation!$E$16+Allocation!$F$16),Allocation!$H$16/Allocation!$F$16,0))))</f>
        <v>0</v>
      </c>
      <c r="I10" s="28" t="n">
        <f aca="false">IF(Allocation!$H$17=0,0,IF(Allocation!$D$17="Point in time",IF($B10=Allocation!$E$17,Allocation!$H$17,0),IF(OR(Allocation!$F$17="",Allocation!$F$17=0),0,IF(AND($B10&gt;=Allocation!$E$17,$B10&lt;Allocation!$E$17+Allocation!$F$17),Allocation!$H$17/Allocation!$F$17,0))))</f>
        <v>0</v>
      </c>
      <c r="J10" s="28" t="n">
        <f aca="false">IF(Allocation!$H$18=0,0,IF(Allocation!$D$18="Point in time",IF($B10=Allocation!$E$18,Allocation!$H$18,0),IF(OR(Allocation!$F$18="",Allocation!$F$18=0),0,IF(AND($B10&gt;=Allocation!$E$18,$B10&lt;Allocation!$E$18+Allocation!$F$18),Allocation!$H$18/Allocation!$F$18,0))))</f>
        <v>0</v>
      </c>
      <c r="K10" s="46" t="n">
        <f aca="false">SUM(C10:J10)</f>
        <v>18</v>
      </c>
      <c r="L10" s="28" t="n">
        <f aca="false">L9+K10</f>
        <v>342</v>
      </c>
    </row>
    <row r="11" customFormat="false" ht="18" hidden="false" customHeight="false" outlineLevel="0" collapsed="false">
      <c r="B11" s="41" t="n">
        <v>4</v>
      </c>
      <c r="C11" s="28" t="n">
        <f aca="false">IF(Allocation!$H$11=0,0,IF(Allocation!$D$11="Point in time",IF($B11=Allocation!$E$11,Allocation!$H$11,0),IF(OR(Allocation!$F$11="",Allocation!$F$11=0),0,IF(AND($B11&gt;=Allocation!$E$11,$B11&lt;Allocation!$E$11+Allocation!$F$11),Allocation!$H$11/Allocation!$F$11,0))))</f>
        <v>0</v>
      </c>
      <c r="D11" s="28" t="n">
        <f aca="false">IF(Allocation!$H$12=0,0,IF(Allocation!$D$12="Point in time",IF($B11=Allocation!$E$12,Allocation!$H$12,0),IF(OR(Allocation!$F$12="",Allocation!$F$12=0),0,IF(AND($B11&gt;=Allocation!$E$12,$B11&lt;Allocation!$E$12+Allocation!$F$12),Allocation!$H$12/Allocation!$F$12,0))))</f>
        <v>18</v>
      </c>
      <c r="E11" s="28" t="n">
        <f aca="false">IF(Allocation!$H$13=0,0,IF(Allocation!$D$13="Point in time",IF($B11=Allocation!$E$13,Allocation!$H$13,0),IF(OR(Allocation!$F$13="",Allocation!$F$13=0),0,IF(AND($B11&gt;=Allocation!$E$13,$B11&lt;Allocation!$E$13+Allocation!$F$13),Allocation!$H$13/Allocation!$F$13,0))))</f>
        <v>0</v>
      </c>
      <c r="F11" s="28" t="n">
        <f aca="false">IF(Allocation!$H$14=0,0,IF(Allocation!$D$14="Point in time",IF($B11=Allocation!$E$14,Allocation!$H$14,0),IF(OR(Allocation!$F$14="",Allocation!$F$14=0),0,IF(AND($B11&gt;=Allocation!$E$14,$B11&lt;Allocation!$E$14+Allocation!$F$14),Allocation!$H$14/Allocation!$F$14,0))))</f>
        <v>0</v>
      </c>
      <c r="G11" s="28" t="n">
        <f aca="false">IF(Allocation!$H$15=0,0,IF(Allocation!$D$15="Point in time",IF($B11=Allocation!$E$15,Allocation!$H$15,0),IF(OR(Allocation!$F$15="",Allocation!$F$15=0),0,IF(AND($B11&gt;=Allocation!$E$15,$B11&lt;Allocation!$E$15+Allocation!$F$15),Allocation!$H$15/Allocation!$F$15,0))))</f>
        <v>0</v>
      </c>
      <c r="H11" s="28" t="n">
        <f aca="false">IF(Allocation!$H$16=0,0,IF(Allocation!$D$16="Point in time",IF($B11=Allocation!$E$16,Allocation!$H$16,0),IF(OR(Allocation!$F$16="",Allocation!$F$16=0),0,IF(AND($B11&gt;=Allocation!$E$16,$B11&lt;Allocation!$E$16+Allocation!$F$16),Allocation!$H$16/Allocation!$F$16,0))))</f>
        <v>0</v>
      </c>
      <c r="I11" s="28" t="n">
        <f aca="false">IF(Allocation!$H$17=0,0,IF(Allocation!$D$17="Point in time",IF($B11=Allocation!$E$17,Allocation!$H$17,0),IF(OR(Allocation!$F$17="",Allocation!$F$17=0),0,IF(AND($B11&gt;=Allocation!$E$17,$B11&lt;Allocation!$E$17+Allocation!$F$17),Allocation!$H$17/Allocation!$F$17,0))))</f>
        <v>0</v>
      </c>
      <c r="J11" s="28" t="n">
        <f aca="false">IF(Allocation!$H$18=0,0,IF(Allocation!$D$18="Point in time",IF($B11=Allocation!$E$18,Allocation!$H$18,0),IF(OR(Allocation!$F$18="",Allocation!$F$18=0),0,IF(AND($B11&gt;=Allocation!$E$18,$B11&lt;Allocation!$E$18+Allocation!$F$18),Allocation!$H$18/Allocation!$F$18,0))))</f>
        <v>0</v>
      </c>
      <c r="K11" s="46" t="n">
        <f aca="false">SUM(C11:J11)</f>
        <v>18</v>
      </c>
      <c r="L11" s="28" t="n">
        <f aca="false">L10+K11</f>
        <v>360</v>
      </c>
    </row>
    <row r="12" customFormat="false" ht="18" hidden="false" customHeight="false" outlineLevel="0" collapsed="false">
      <c r="B12" s="41" t="n">
        <v>5</v>
      </c>
      <c r="C12" s="28" t="n">
        <f aca="false">IF(Allocation!$H$11=0,0,IF(Allocation!$D$11="Point in time",IF($B12=Allocation!$E$11,Allocation!$H$11,0),IF(OR(Allocation!$F$11="",Allocation!$F$11=0),0,IF(AND($B12&gt;=Allocation!$E$11,$B12&lt;Allocation!$E$11+Allocation!$F$11),Allocation!$H$11/Allocation!$F$11,0))))</f>
        <v>0</v>
      </c>
      <c r="D12" s="28" t="n">
        <f aca="false">IF(Allocation!$H$12=0,0,IF(Allocation!$D$12="Point in time",IF($B12=Allocation!$E$12,Allocation!$H$12,0),IF(OR(Allocation!$F$12="",Allocation!$F$12=0),0,IF(AND($B12&gt;=Allocation!$E$12,$B12&lt;Allocation!$E$12+Allocation!$F$12),Allocation!$H$12/Allocation!$F$12,0))))</f>
        <v>18</v>
      </c>
      <c r="E12" s="28" t="n">
        <f aca="false">IF(Allocation!$H$13=0,0,IF(Allocation!$D$13="Point in time",IF($B12=Allocation!$E$13,Allocation!$H$13,0),IF(OR(Allocation!$F$13="",Allocation!$F$13=0),0,IF(AND($B12&gt;=Allocation!$E$13,$B12&lt;Allocation!$E$13+Allocation!$F$13),Allocation!$H$13/Allocation!$F$13,0))))</f>
        <v>0</v>
      </c>
      <c r="F12" s="28" t="n">
        <f aca="false">IF(Allocation!$H$14=0,0,IF(Allocation!$D$14="Point in time",IF($B12=Allocation!$E$14,Allocation!$H$14,0),IF(OR(Allocation!$F$14="",Allocation!$F$14=0),0,IF(AND($B12&gt;=Allocation!$E$14,$B12&lt;Allocation!$E$14+Allocation!$F$14),Allocation!$H$14/Allocation!$F$14,0))))</f>
        <v>0</v>
      </c>
      <c r="G12" s="28" t="n">
        <f aca="false">IF(Allocation!$H$15=0,0,IF(Allocation!$D$15="Point in time",IF($B12=Allocation!$E$15,Allocation!$H$15,0),IF(OR(Allocation!$F$15="",Allocation!$F$15=0),0,IF(AND($B12&gt;=Allocation!$E$15,$B12&lt;Allocation!$E$15+Allocation!$F$15),Allocation!$H$15/Allocation!$F$15,0))))</f>
        <v>0</v>
      </c>
      <c r="H12" s="28" t="n">
        <f aca="false">IF(Allocation!$H$16=0,0,IF(Allocation!$D$16="Point in time",IF($B12=Allocation!$E$16,Allocation!$H$16,0),IF(OR(Allocation!$F$16="",Allocation!$F$16=0),0,IF(AND($B12&gt;=Allocation!$E$16,$B12&lt;Allocation!$E$16+Allocation!$F$16),Allocation!$H$16/Allocation!$F$16,0))))</f>
        <v>0</v>
      </c>
      <c r="I12" s="28" t="n">
        <f aca="false">IF(Allocation!$H$17=0,0,IF(Allocation!$D$17="Point in time",IF($B12=Allocation!$E$17,Allocation!$H$17,0),IF(OR(Allocation!$F$17="",Allocation!$F$17=0),0,IF(AND($B12&gt;=Allocation!$E$17,$B12&lt;Allocation!$E$17+Allocation!$F$17),Allocation!$H$17/Allocation!$F$17,0))))</f>
        <v>0</v>
      </c>
      <c r="J12" s="28" t="n">
        <f aca="false">IF(Allocation!$H$18=0,0,IF(Allocation!$D$18="Point in time",IF($B12=Allocation!$E$18,Allocation!$H$18,0),IF(OR(Allocation!$F$18="",Allocation!$F$18=0),0,IF(AND($B12&gt;=Allocation!$E$18,$B12&lt;Allocation!$E$18+Allocation!$F$18),Allocation!$H$18/Allocation!$F$18,0))))</f>
        <v>0</v>
      </c>
      <c r="K12" s="46" t="n">
        <f aca="false">SUM(C12:J12)</f>
        <v>18</v>
      </c>
      <c r="L12" s="28" t="n">
        <f aca="false">L11+K12</f>
        <v>378</v>
      </c>
    </row>
    <row r="13" customFormat="false" ht="18" hidden="false" customHeight="false" outlineLevel="0" collapsed="false">
      <c r="B13" s="41" t="n">
        <v>6</v>
      </c>
      <c r="C13" s="28" t="n">
        <f aca="false">IF(Allocation!$H$11=0,0,IF(Allocation!$D$11="Point in time",IF($B13=Allocation!$E$11,Allocation!$H$11,0),IF(OR(Allocation!$F$11="",Allocation!$F$11=0),0,IF(AND($B13&gt;=Allocation!$E$11,$B13&lt;Allocation!$E$11+Allocation!$F$11),Allocation!$H$11/Allocation!$F$11,0))))</f>
        <v>0</v>
      </c>
      <c r="D13" s="28" t="n">
        <f aca="false">IF(Allocation!$H$12=0,0,IF(Allocation!$D$12="Point in time",IF($B13=Allocation!$E$12,Allocation!$H$12,0),IF(OR(Allocation!$F$12="",Allocation!$F$12=0),0,IF(AND($B13&gt;=Allocation!$E$12,$B13&lt;Allocation!$E$12+Allocation!$F$12),Allocation!$H$12/Allocation!$F$12,0))))</f>
        <v>18</v>
      </c>
      <c r="E13" s="28" t="n">
        <f aca="false">IF(Allocation!$H$13=0,0,IF(Allocation!$D$13="Point in time",IF($B13=Allocation!$E$13,Allocation!$H$13,0),IF(OR(Allocation!$F$13="",Allocation!$F$13=0),0,IF(AND($B13&gt;=Allocation!$E$13,$B13&lt;Allocation!$E$13+Allocation!$F$13),Allocation!$H$13/Allocation!$F$13,0))))</f>
        <v>0</v>
      </c>
      <c r="F13" s="28" t="n">
        <f aca="false">IF(Allocation!$H$14=0,0,IF(Allocation!$D$14="Point in time",IF($B13=Allocation!$E$14,Allocation!$H$14,0),IF(OR(Allocation!$F$14="",Allocation!$F$14=0),0,IF(AND($B13&gt;=Allocation!$E$14,$B13&lt;Allocation!$E$14+Allocation!$F$14),Allocation!$H$14/Allocation!$F$14,0))))</f>
        <v>0</v>
      </c>
      <c r="G13" s="28" t="n">
        <f aca="false">IF(Allocation!$H$15=0,0,IF(Allocation!$D$15="Point in time",IF($B13=Allocation!$E$15,Allocation!$H$15,0),IF(OR(Allocation!$F$15="",Allocation!$F$15=0),0,IF(AND($B13&gt;=Allocation!$E$15,$B13&lt;Allocation!$E$15+Allocation!$F$15),Allocation!$H$15/Allocation!$F$15,0))))</f>
        <v>0</v>
      </c>
      <c r="H13" s="28" t="n">
        <f aca="false">IF(Allocation!$H$16=0,0,IF(Allocation!$D$16="Point in time",IF($B13=Allocation!$E$16,Allocation!$H$16,0),IF(OR(Allocation!$F$16="",Allocation!$F$16=0),0,IF(AND($B13&gt;=Allocation!$E$16,$B13&lt;Allocation!$E$16+Allocation!$F$16),Allocation!$H$16/Allocation!$F$16,0))))</f>
        <v>0</v>
      </c>
      <c r="I13" s="28" t="n">
        <f aca="false">IF(Allocation!$H$17=0,0,IF(Allocation!$D$17="Point in time",IF($B13=Allocation!$E$17,Allocation!$H$17,0),IF(OR(Allocation!$F$17="",Allocation!$F$17=0),0,IF(AND($B13&gt;=Allocation!$E$17,$B13&lt;Allocation!$E$17+Allocation!$F$17),Allocation!$H$17/Allocation!$F$17,0))))</f>
        <v>0</v>
      </c>
      <c r="J13" s="28" t="n">
        <f aca="false">IF(Allocation!$H$18=0,0,IF(Allocation!$D$18="Point in time",IF($B13=Allocation!$E$18,Allocation!$H$18,0),IF(OR(Allocation!$F$18="",Allocation!$F$18=0),0,IF(AND($B13&gt;=Allocation!$E$18,$B13&lt;Allocation!$E$18+Allocation!$F$18),Allocation!$H$18/Allocation!$F$18,0))))</f>
        <v>0</v>
      </c>
      <c r="K13" s="46" t="n">
        <f aca="false">SUM(C13:J13)</f>
        <v>18</v>
      </c>
      <c r="L13" s="28" t="n">
        <f aca="false">L12+K13</f>
        <v>396</v>
      </c>
    </row>
    <row r="14" customFormat="false" ht="18" hidden="false" customHeight="false" outlineLevel="0" collapsed="false">
      <c r="B14" s="41" t="n">
        <v>7</v>
      </c>
      <c r="C14" s="28" t="n">
        <f aca="false">IF(Allocation!$H$11=0,0,IF(Allocation!$D$11="Point in time",IF($B14=Allocation!$E$11,Allocation!$H$11,0),IF(OR(Allocation!$F$11="",Allocation!$F$11=0),0,IF(AND($B14&gt;=Allocation!$E$11,$B14&lt;Allocation!$E$11+Allocation!$F$11),Allocation!$H$11/Allocation!$F$11,0))))</f>
        <v>0</v>
      </c>
      <c r="D14" s="28" t="n">
        <f aca="false">IF(Allocation!$H$12=0,0,IF(Allocation!$D$12="Point in time",IF($B14=Allocation!$E$12,Allocation!$H$12,0),IF(OR(Allocation!$F$12="",Allocation!$F$12=0),0,IF(AND($B14&gt;=Allocation!$E$12,$B14&lt;Allocation!$E$12+Allocation!$F$12),Allocation!$H$12/Allocation!$F$12,0))))</f>
        <v>18</v>
      </c>
      <c r="E14" s="28" t="n">
        <f aca="false">IF(Allocation!$H$13=0,0,IF(Allocation!$D$13="Point in time",IF($B14=Allocation!$E$13,Allocation!$H$13,0),IF(OR(Allocation!$F$13="",Allocation!$F$13=0),0,IF(AND($B14&gt;=Allocation!$E$13,$B14&lt;Allocation!$E$13+Allocation!$F$13),Allocation!$H$13/Allocation!$F$13,0))))</f>
        <v>0</v>
      </c>
      <c r="F14" s="28" t="n">
        <f aca="false">IF(Allocation!$H$14=0,0,IF(Allocation!$D$14="Point in time",IF($B14=Allocation!$E$14,Allocation!$H$14,0),IF(OR(Allocation!$F$14="",Allocation!$F$14=0),0,IF(AND($B14&gt;=Allocation!$E$14,$B14&lt;Allocation!$E$14+Allocation!$F$14),Allocation!$H$14/Allocation!$F$14,0))))</f>
        <v>0</v>
      </c>
      <c r="G14" s="28" t="n">
        <f aca="false">IF(Allocation!$H$15=0,0,IF(Allocation!$D$15="Point in time",IF($B14=Allocation!$E$15,Allocation!$H$15,0),IF(OR(Allocation!$F$15="",Allocation!$F$15=0),0,IF(AND($B14&gt;=Allocation!$E$15,$B14&lt;Allocation!$E$15+Allocation!$F$15),Allocation!$H$15/Allocation!$F$15,0))))</f>
        <v>0</v>
      </c>
      <c r="H14" s="28" t="n">
        <f aca="false">IF(Allocation!$H$16=0,0,IF(Allocation!$D$16="Point in time",IF($B14=Allocation!$E$16,Allocation!$H$16,0),IF(OR(Allocation!$F$16="",Allocation!$F$16=0),0,IF(AND($B14&gt;=Allocation!$E$16,$B14&lt;Allocation!$E$16+Allocation!$F$16),Allocation!$H$16/Allocation!$F$16,0))))</f>
        <v>0</v>
      </c>
      <c r="I14" s="28" t="n">
        <f aca="false">IF(Allocation!$H$17=0,0,IF(Allocation!$D$17="Point in time",IF($B14=Allocation!$E$17,Allocation!$H$17,0),IF(OR(Allocation!$F$17="",Allocation!$F$17=0),0,IF(AND($B14&gt;=Allocation!$E$17,$B14&lt;Allocation!$E$17+Allocation!$F$17),Allocation!$H$17/Allocation!$F$17,0))))</f>
        <v>0</v>
      </c>
      <c r="J14" s="28" t="n">
        <f aca="false">IF(Allocation!$H$18=0,0,IF(Allocation!$D$18="Point in time",IF($B14=Allocation!$E$18,Allocation!$H$18,0),IF(OR(Allocation!$F$18="",Allocation!$F$18=0),0,IF(AND($B14&gt;=Allocation!$E$18,$B14&lt;Allocation!$E$18+Allocation!$F$18),Allocation!$H$18/Allocation!$F$18,0))))</f>
        <v>0</v>
      </c>
      <c r="K14" s="46" t="n">
        <f aca="false">SUM(C14:J14)</f>
        <v>18</v>
      </c>
      <c r="L14" s="28" t="n">
        <f aca="false">L13+K14</f>
        <v>414</v>
      </c>
    </row>
    <row r="15" customFormat="false" ht="18" hidden="false" customHeight="false" outlineLevel="0" collapsed="false">
      <c r="B15" s="41" t="n">
        <v>8</v>
      </c>
      <c r="C15" s="28" t="n">
        <f aca="false">IF(Allocation!$H$11=0,0,IF(Allocation!$D$11="Point in time",IF($B15=Allocation!$E$11,Allocation!$H$11,0),IF(OR(Allocation!$F$11="",Allocation!$F$11=0),0,IF(AND($B15&gt;=Allocation!$E$11,$B15&lt;Allocation!$E$11+Allocation!$F$11),Allocation!$H$11/Allocation!$F$11,0))))</f>
        <v>0</v>
      </c>
      <c r="D15" s="28" t="n">
        <f aca="false">IF(Allocation!$H$12=0,0,IF(Allocation!$D$12="Point in time",IF($B15=Allocation!$E$12,Allocation!$H$12,0),IF(OR(Allocation!$F$12="",Allocation!$F$12=0),0,IF(AND($B15&gt;=Allocation!$E$12,$B15&lt;Allocation!$E$12+Allocation!$F$12),Allocation!$H$12/Allocation!$F$12,0))))</f>
        <v>18</v>
      </c>
      <c r="E15" s="28" t="n">
        <f aca="false">IF(Allocation!$H$13=0,0,IF(Allocation!$D$13="Point in time",IF($B15=Allocation!$E$13,Allocation!$H$13,0),IF(OR(Allocation!$F$13="",Allocation!$F$13=0),0,IF(AND($B15&gt;=Allocation!$E$13,$B15&lt;Allocation!$E$13+Allocation!$F$13),Allocation!$H$13/Allocation!$F$13,0))))</f>
        <v>0</v>
      </c>
      <c r="F15" s="28" t="n">
        <f aca="false">IF(Allocation!$H$14=0,0,IF(Allocation!$D$14="Point in time",IF($B15=Allocation!$E$14,Allocation!$H$14,0),IF(OR(Allocation!$F$14="",Allocation!$F$14=0),0,IF(AND($B15&gt;=Allocation!$E$14,$B15&lt;Allocation!$E$14+Allocation!$F$14),Allocation!$H$14/Allocation!$F$14,0))))</f>
        <v>0</v>
      </c>
      <c r="G15" s="28" t="n">
        <f aca="false">IF(Allocation!$H$15=0,0,IF(Allocation!$D$15="Point in time",IF($B15=Allocation!$E$15,Allocation!$H$15,0),IF(OR(Allocation!$F$15="",Allocation!$F$15=0),0,IF(AND($B15&gt;=Allocation!$E$15,$B15&lt;Allocation!$E$15+Allocation!$F$15),Allocation!$H$15/Allocation!$F$15,0))))</f>
        <v>0</v>
      </c>
      <c r="H15" s="28" t="n">
        <f aca="false">IF(Allocation!$H$16=0,0,IF(Allocation!$D$16="Point in time",IF($B15=Allocation!$E$16,Allocation!$H$16,0),IF(OR(Allocation!$F$16="",Allocation!$F$16=0),0,IF(AND($B15&gt;=Allocation!$E$16,$B15&lt;Allocation!$E$16+Allocation!$F$16),Allocation!$H$16/Allocation!$F$16,0))))</f>
        <v>0</v>
      </c>
      <c r="I15" s="28" t="n">
        <f aca="false">IF(Allocation!$H$17=0,0,IF(Allocation!$D$17="Point in time",IF($B15=Allocation!$E$17,Allocation!$H$17,0),IF(OR(Allocation!$F$17="",Allocation!$F$17=0),0,IF(AND($B15&gt;=Allocation!$E$17,$B15&lt;Allocation!$E$17+Allocation!$F$17),Allocation!$H$17/Allocation!$F$17,0))))</f>
        <v>0</v>
      </c>
      <c r="J15" s="28" t="n">
        <f aca="false">IF(Allocation!$H$18=0,0,IF(Allocation!$D$18="Point in time",IF($B15=Allocation!$E$18,Allocation!$H$18,0),IF(OR(Allocation!$F$18="",Allocation!$F$18=0),0,IF(AND($B15&gt;=Allocation!$E$18,$B15&lt;Allocation!$E$18+Allocation!$F$18),Allocation!$H$18/Allocation!$F$18,0))))</f>
        <v>0</v>
      </c>
      <c r="K15" s="46" t="n">
        <f aca="false">SUM(C15:J15)</f>
        <v>18</v>
      </c>
      <c r="L15" s="28" t="n">
        <f aca="false">L14+K15</f>
        <v>432</v>
      </c>
    </row>
    <row r="16" customFormat="false" ht="18" hidden="false" customHeight="false" outlineLevel="0" collapsed="false">
      <c r="B16" s="41" t="n">
        <v>9</v>
      </c>
      <c r="C16" s="28" t="n">
        <f aca="false">IF(Allocation!$H$11=0,0,IF(Allocation!$D$11="Point in time",IF($B16=Allocation!$E$11,Allocation!$H$11,0),IF(OR(Allocation!$F$11="",Allocation!$F$11=0),0,IF(AND($B16&gt;=Allocation!$E$11,$B16&lt;Allocation!$E$11+Allocation!$F$11),Allocation!$H$11/Allocation!$F$11,0))))</f>
        <v>0</v>
      </c>
      <c r="D16" s="28" t="n">
        <f aca="false">IF(Allocation!$H$12=0,0,IF(Allocation!$D$12="Point in time",IF($B16=Allocation!$E$12,Allocation!$H$12,0),IF(OR(Allocation!$F$12="",Allocation!$F$12=0),0,IF(AND($B16&gt;=Allocation!$E$12,$B16&lt;Allocation!$E$12+Allocation!$F$12),Allocation!$H$12/Allocation!$F$12,0))))</f>
        <v>18</v>
      </c>
      <c r="E16" s="28" t="n">
        <f aca="false">IF(Allocation!$H$13=0,0,IF(Allocation!$D$13="Point in time",IF($B16=Allocation!$E$13,Allocation!$H$13,0),IF(OR(Allocation!$F$13="",Allocation!$F$13=0),0,IF(AND($B16&gt;=Allocation!$E$13,$B16&lt;Allocation!$E$13+Allocation!$F$13),Allocation!$H$13/Allocation!$F$13,0))))</f>
        <v>0</v>
      </c>
      <c r="F16" s="28" t="n">
        <f aca="false">IF(Allocation!$H$14=0,0,IF(Allocation!$D$14="Point in time",IF($B16=Allocation!$E$14,Allocation!$H$14,0),IF(OR(Allocation!$F$14="",Allocation!$F$14=0),0,IF(AND($B16&gt;=Allocation!$E$14,$B16&lt;Allocation!$E$14+Allocation!$F$14),Allocation!$H$14/Allocation!$F$14,0))))</f>
        <v>0</v>
      </c>
      <c r="G16" s="28" t="n">
        <f aca="false">IF(Allocation!$H$15=0,0,IF(Allocation!$D$15="Point in time",IF($B16=Allocation!$E$15,Allocation!$H$15,0),IF(OR(Allocation!$F$15="",Allocation!$F$15=0),0,IF(AND($B16&gt;=Allocation!$E$15,$B16&lt;Allocation!$E$15+Allocation!$F$15),Allocation!$H$15/Allocation!$F$15,0))))</f>
        <v>0</v>
      </c>
      <c r="H16" s="28" t="n">
        <f aca="false">IF(Allocation!$H$16=0,0,IF(Allocation!$D$16="Point in time",IF($B16=Allocation!$E$16,Allocation!$H$16,0),IF(OR(Allocation!$F$16="",Allocation!$F$16=0),0,IF(AND($B16&gt;=Allocation!$E$16,$B16&lt;Allocation!$E$16+Allocation!$F$16),Allocation!$H$16/Allocation!$F$16,0))))</f>
        <v>0</v>
      </c>
      <c r="I16" s="28" t="n">
        <f aca="false">IF(Allocation!$H$17=0,0,IF(Allocation!$D$17="Point in time",IF($B16=Allocation!$E$17,Allocation!$H$17,0),IF(OR(Allocation!$F$17="",Allocation!$F$17=0),0,IF(AND($B16&gt;=Allocation!$E$17,$B16&lt;Allocation!$E$17+Allocation!$F$17),Allocation!$H$17/Allocation!$F$17,0))))</f>
        <v>0</v>
      </c>
      <c r="J16" s="28" t="n">
        <f aca="false">IF(Allocation!$H$18=0,0,IF(Allocation!$D$18="Point in time",IF($B16=Allocation!$E$18,Allocation!$H$18,0),IF(OR(Allocation!$F$18="",Allocation!$F$18=0),0,IF(AND($B16&gt;=Allocation!$E$18,$B16&lt;Allocation!$E$18+Allocation!$F$18),Allocation!$H$18/Allocation!$F$18,0))))</f>
        <v>0</v>
      </c>
      <c r="K16" s="46" t="n">
        <f aca="false">SUM(C16:J16)</f>
        <v>18</v>
      </c>
      <c r="L16" s="28" t="n">
        <f aca="false">L15+K16</f>
        <v>450</v>
      </c>
    </row>
    <row r="17" customFormat="false" ht="18" hidden="false" customHeight="false" outlineLevel="0" collapsed="false">
      <c r="B17" s="41" t="n">
        <v>10</v>
      </c>
      <c r="C17" s="28" t="n">
        <f aca="false">IF(Allocation!$H$11=0,0,IF(Allocation!$D$11="Point in time",IF($B17=Allocation!$E$11,Allocation!$H$11,0),IF(OR(Allocation!$F$11="",Allocation!$F$11=0),0,IF(AND($B17&gt;=Allocation!$E$11,$B17&lt;Allocation!$E$11+Allocation!$F$11),Allocation!$H$11/Allocation!$F$11,0))))</f>
        <v>0</v>
      </c>
      <c r="D17" s="28" t="n">
        <f aca="false">IF(Allocation!$H$12=0,0,IF(Allocation!$D$12="Point in time",IF($B17=Allocation!$E$12,Allocation!$H$12,0),IF(OR(Allocation!$F$12="",Allocation!$F$12=0),0,IF(AND($B17&gt;=Allocation!$E$12,$B17&lt;Allocation!$E$12+Allocation!$F$12),Allocation!$H$12/Allocation!$F$12,0))))</f>
        <v>18</v>
      </c>
      <c r="E17" s="28" t="n">
        <f aca="false">IF(Allocation!$H$13=0,0,IF(Allocation!$D$13="Point in time",IF($B17=Allocation!$E$13,Allocation!$H$13,0),IF(OR(Allocation!$F$13="",Allocation!$F$13=0),0,IF(AND($B17&gt;=Allocation!$E$13,$B17&lt;Allocation!$E$13+Allocation!$F$13),Allocation!$H$13/Allocation!$F$13,0))))</f>
        <v>0</v>
      </c>
      <c r="F17" s="28" t="n">
        <f aca="false">IF(Allocation!$H$14=0,0,IF(Allocation!$D$14="Point in time",IF($B17=Allocation!$E$14,Allocation!$H$14,0),IF(OR(Allocation!$F$14="",Allocation!$F$14=0),0,IF(AND($B17&gt;=Allocation!$E$14,$B17&lt;Allocation!$E$14+Allocation!$F$14),Allocation!$H$14/Allocation!$F$14,0))))</f>
        <v>0</v>
      </c>
      <c r="G17" s="28" t="n">
        <f aca="false">IF(Allocation!$H$15=0,0,IF(Allocation!$D$15="Point in time",IF($B17=Allocation!$E$15,Allocation!$H$15,0),IF(OR(Allocation!$F$15="",Allocation!$F$15=0),0,IF(AND($B17&gt;=Allocation!$E$15,$B17&lt;Allocation!$E$15+Allocation!$F$15),Allocation!$H$15/Allocation!$F$15,0))))</f>
        <v>0</v>
      </c>
      <c r="H17" s="28" t="n">
        <f aca="false">IF(Allocation!$H$16=0,0,IF(Allocation!$D$16="Point in time",IF($B17=Allocation!$E$16,Allocation!$H$16,0),IF(OR(Allocation!$F$16="",Allocation!$F$16=0),0,IF(AND($B17&gt;=Allocation!$E$16,$B17&lt;Allocation!$E$16+Allocation!$F$16),Allocation!$H$16/Allocation!$F$16,0))))</f>
        <v>0</v>
      </c>
      <c r="I17" s="28" t="n">
        <f aca="false">IF(Allocation!$H$17=0,0,IF(Allocation!$D$17="Point in time",IF($B17=Allocation!$E$17,Allocation!$H$17,0),IF(OR(Allocation!$F$17="",Allocation!$F$17=0),0,IF(AND($B17&gt;=Allocation!$E$17,$B17&lt;Allocation!$E$17+Allocation!$F$17),Allocation!$H$17/Allocation!$F$17,0))))</f>
        <v>0</v>
      </c>
      <c r="J17" s="28" t="n">
        <f aca="false">IF(Allocation!$H$18=0,0,IF(Allocation!$D$18="Point in time",IF($B17=Allocation!$E$18,Allocation!$H$18,0),IF(OR(Allocation!$F$18="",Allocation!$F$18=0),0,IF(AND($B17&gt;=Allocation!$E$18,$B17&lt;Allocation!$E$18+Allocation!$F$18),Allocation!$H$18/Allocation!$F$18,0))))</f>
        <v>0</v>
      </c>
      <c r="K17" s="46" t="n">
        <f aca="false">SUM(C17:J17)</f>
        <v>18</v>
      </c>
      <c r="L17" s="28" t="n">
        <f aca="false">L16+K17</f>
        <v>468</v>
      </c>
    </row>
    <row r="18" customFormat="false" ht="18" hidden="false" customHeight="false" outlineLevel="0" collapsed="false">
      <c r="B18" s="41" t="n">
        <v>11</v>
      </c>
      <c r="C18" s="28" t="n">
        <f aca="false">IF(Allocation!$H$11=0,0,IF(Allocation!$D$11="Point in time",IF($B18=Allocation!$E$11,Allocation!$H$11,0),IF(OR(Allocation!$F$11="",Allocation!$F$11=0),0,IF(AND($B18&gt;=Allocation!$E$11,$B18&lt;Allocation!$E$11+Allocation!$F$11),Allocation!$H$11/Allocation!$F$11,0))))</f>
        <v>0</v>
      </c>
      <c r="D18" s="28" t="n">
        <f aca="false">IF(Allocation!$H$12=0,0,IF(Allocation!$D$12="Point in time",IF($B18=Allocation!$E$12,Allocation!$H$12,0),IF(OR(Allocation!$F$12="",Allocation!$F$12=0),0,IF(AND($B18&gt;=Allocation!$E$12,$B18&lt;Allocation!$E$12+Allocation!$F$12),Allocation!$H$12/Allocation!$F$12,0))))</f>
        <v>18</v>
      </c>
      <c r="E18" s="28" t="n">
        <f aca="false">IF(Allocation!$H$13=0,0,IF(Allocation!$D$13="Point in time",IF($B18=Allocation!$E$13,Allocation!$H$13,0),IF(OR(Allocation!$F$13="",Allocation!$F$13=0),0,IF(AND($B18&gt;=Allocation!$E$13,$B18&lt;Allocation!$E$13+Allocation!$F$13),Allocation!$H$13/Allocation!$F$13,0))))</f>
        <v>0</v>
      </c>
      <c r="F18" s="28" t="n">
        <f aca="false">IF(Allocation!$H$14=0,0,IF(Allocation!$D$14="Point in time",IF($B18=Allocation!$E$14,Allocation!$H$14,0),IF(OR(Allocation!$F$14="",Allocation!$F$14=0),0,IF(AND($B18&gt;=Allocation!$E$14,$B18&lt;Allocation!$E$14+Allocation!$F$14),Allocation!$H$14/Allocation!$F$14,0))))</f>
        <v>0</v>
      </c>
      <c r="G18" s="28" t="n">
        <f aca="false">IF(Allocation!$H$15=0,0,IF(Allocation!$D$15="Point in time",IF($B18=Allocation!$E$15,Allocation!$H$15,0),IF(OR(Allocation!$F$15="",Allocation!$F$15=0),0,IF(AND($B18&gt;=Allocation!$E$15,$B18&lt;Allocation!$E$15+Allocation!$F$15),Allocation!$H$15/Allocation!$F$15,0))))</f>
        <v>0</v>
      </c>
      <c r="H18" s="28" t="n">
        <f aca="false">IF(Allocation!$H$16=0,0,IF(Allocation!$D$16="Point in time",IF($B18=Allocation!$E$16,Allocation!$H$16,0),IF(OR(Allocation!$F$16="",Allocation!$F$16=0),0,IF(AND($B18&gt;=Allocation!$E$16,$B18&lt;Allocation!$E$16+Allocation!$F$16),Allocation!$H$16/Allocation!$F$16,0))))</f>
        <v>0</v>
      </c>
      <c r="I18" s="28" t="n">
        <f aca="false">IF(Allocation!$H$17=0,0,IF(Allocation!$D$17="Point in time",IF($B18=Allocation!$E$17,Allocation!$H$17,0),IF(OR(Allocation!$F$17="",Allocation!$F$17=0),0,IF(AND($B18&gt;=Allocation!$E$17,$B18&lt;Allocation!$E$17+Allocation!$F$17),Allocation!$H$17/Allocation!$F$17,0))))</f>
        <v>0</v>
      </c>
      <c r="J18" s="28" t="n">
        <f aca="false">IF(Allocation!$H$18=0,0,IF(Allocation!$D$18="Point in time",IF($B18=Allocation!$E$18,Allocation!$H$18,0),IF(OR(Allocation!$F$18="",Allocation!$F$18=0),0,IF(AND($B18&gt;=Allocation!$E$18,$B18&lt;Allocation!$E$18+Allocation!$F$18),Allocation!$H$18/Allocation!$F$18,0))))</f>
        <v>0</v>
      </c>
      <c r="K18" s="46" t="n">
        <f aca="false">SUM(C18:J18)</f>
        <v>18</v>
      </c>
      <c r="L18" s="28" t="n">
        <f aca="false">L17+K18</f>
        <v>486</v>
      </c>
    </row>
    <row r="19" customFormat="false" ht="18" hidden="false" customHeight="false" outlineLevel="0" collapsed="false">
      <c r="B19" s="41" t="n">
        <v>12</v>
      </c>
      <c r="C19" s="28" t="n">
        <f aca="false">IF(Allocation!$H$11=0,0,IF(Allocation!$D$11="Point in time",IF($B19=Allocation!$E$11,Allocation!$H$11,0),IF(OR(Allocation!$F$11="",Allocation!$F$11=0),0,IF(AND($B19&gt;=Allocation!$E$11,$B19&lt;Allocation!$E$11+Allocation!$F$11),Allocation!$H$11/Allocation!$F$11,0))))</f>
        <v>0</v>
      </c>
      <c r="D19" s="28" t="n">
        <f aca="false">IF(Allocation!$H$12=0,0,IF(Allocation!$D$12="Point in time",IF($B19=Allocation!$E$12,Allocation!$H$12,0),IF(OR(Allocation!$F$12="",Allocation!$F$12=0),0,IF(AND($B19&gt;=Allocation!$E$12,$B19&lt;Allocation!$E$12+Allocation!$F$12),Allocation!$H$12/Allocation!$F$12,0))))</f>
        <v>18</v>
      </c>
      <c r="E19" s="28" t="n">
        <f aca="false">IF(Allocation!$H$13=0,0,IF(Allocation!$D$13="Point in time",IF($B19=Allocation!$E$13,Allocation!$H$13,0),IF(OR(Allocation!$F$13="",Allocation!$F$13=0),0,IF(AND($B19&gt;=Allocation!$E$13,$B19&lt;Allocation!$E$13+Allocation!$F$13),Allocation!$H$13/Allocation!$F$13,0))))</f>
        <v>0</v>
      </c>
      <c r="F19" s="28" t="n">
        <f aca="false">IF(Allocation!$H$14=0,0,IF(Allocation!$D$14="Point in time",IF($B19=Allocation!$E$14,Allocation!$H$14,0),IF(OR(Allocation!$F$14="",Allocation!$F$14=0),0,IF(AND($B19&gt;=Allocation!$E$14,$B19&lt;Allocation!$E$14+Allocation!$F$14),Allocation!$H$14/Allocation!$F$14,0))))</f>
        <v>0</v>
      </c>
      <c r="G19" s="28" t="n">
        <f aca="false">IF(Allocation!$H$15=0,0,IF(Allocation!$D$15="Point in time",IF($B19=Allocation!$E$15,Allocation!$H$15,0),IF(OR(Allocation!$F$15="",Allocation!$F$15=0),0,IF(AND($B19&gt;=Allocation!$E$15,$B19&lt;Allocation!$E$15+Allocation!$F$15),Allocation!$H$15/Allocation!$F$15,0))))</f>
        <v>0</v>
      </c>
      <c r="H19" s="28" t="n">
        <f aca="false">IF(Allocation!$H$16=0,0,IF(Allocation!$D$16="Point in time",IF($B19=Allocation!$E$16,Allocation!$H$16,0),IF(OR(Allocation!$F$16="",Allocation!$F$16=0),0,IF(AND($B19&gt;=Allocation!$E$16,$B19&lt;Allocation!$E$16+Allocation!$F$16),Allocation!$H$16/Allocation!$F$16,0))))</f>
        <v>0</v>
      </c>
      <c r="I19" s="28" t="n">
        <f aca="false">IF(Allocation!$H$17=0,0,IF(Allocation!$D$17="Point in time",IF($B19=Allocation!$E$17,Allocation!$H$17,0),IF(OR(Allocation!$F$17="",Allocation!$F$17=0),0,IF(AND($B19&gt;=Allocation!$E$17,$B19&lt;Allocation!$E$17+Allocation!$F$17),Allocation!$H$17/Allocation!$F$17,0))))</f>
        <v>0</v>
      </c>
      <c r="J19" s="28" t="n">
        <f aca="false">IF(Allocation!$H$18=0,0,IF(Allocation!$D$18="Point in time",IF($B19=Allocation!$E$18,Allocation!$H$18,0),IF(OR(Allocation!$F$18="",Allocation!$F$18=0),0,IF(AND($B19&gt;=Allocation!$E$18,$B19&lt;Allocation!$E$18+Allocation!$F$18),Allocation!$H$18/Allocation!$F$18,0))))</f>
        <v>0</v>
      </c>
      <c r="K19" s="46" t="n">
        <f aca="false">SUM(C19:J19)</f>
        <v>18</v>
      </c>
      <c r="L19" s="28" t="n">
        <f aca="false">L18+K19</f>
        <v>504</v>
      </c>
    </row>
    <row r="20" customFormat="false" ht="18" hidden="false" customHeight="false" outlineLevel="0" collapsed="false">
      <c r="B20" s="41" t="n">
        <v>13</v>
      </c>
      <c r="C20" s="28" t="n">
        <f aca="false">IF(Allocation!$H$11=0,0,IF(Allocation!$D$11="Point in time",IF($B20=Allocation!$E$11,Allocation!$H$11,0),IF(OR(Allocation!$F$11="",Allocation!$F$11=0),0,IF(AND($B20&gt;=Allocation!$E$11,$B20&lt;Allocation!$E$11+Allocation!$F$11),Allocation!$H$11/Allocation!$F$11,0))))</f>
        <v>0</v>
      </c>
      <c r="D20" s="28" t="n">
        <f aca="false">IF(Allocation!$H$12=0,0,IF(Allocation!$D$12="Point in time",IF($B20=Allocation!$E$12,Allocation!$H$12,0),IF(OR(Allocation!$F$12="",Allocation!$F$12=0),0,IF(AND($B20&gt;=Allocation!$E$12,$B20&lt;Allocation!$E$12+Allocation!$F$12),Allocation!$H$12/Allocation!$F$12,0))))</f>
        <v>18</v>
      </c>
      <c r="E20" s="28" t="n">
        <f aca="false">IF(Allocation!$H$13=0,0,IF(Allocation!$D$13="Point in time",IF($B20=Allocation!$E$13,Allocation!$H$13,0),IF(OR(Allocation!$F$13="",Allocation!$F$13=0),0,IF(AND($B20&gt;=Allocation!$E$13,$B20&lt;Allocation!$E$13+Allocation!$F$13),Allocation!$H$13/Allocation!$F$13,0))))</f>
        <v>0</v>
      </c>
      <c r="F20" s="28" t="n">
        <f aca="false">IF(Allocation!$H$14=0,0,IF(Allocation!$D$14="Point in time",IF($B20=Allocation!$E$14,Allocation!$H$14,0),IF(OR(Allocation!$F$14="",Allocation!$F$14=0),0,IF(AND($B20&gt;=Allocation!$E$14,$B20&lt;Allocation!$E$14+Allocation!$F$14),Allocation!$H$14/Allocation!$F$14,0))))</f>
        <v>0</v>
      </c>
      <c r="G20" s="28" t="n">
        <f aca="false">IF(Allocation!$H$15=0,0,IF(Allocation!$D$15="Point in time",IF($B20=Allocation!$E$15,Allocation!$H$15,0),IF(OR(Allocation!$F$15="",Allocation!$F$15=0),0,IF(AND($B20&gt;=Allocation!$E$15,$B20&lt;Allocation!$E$15+Allocation!$F$15),Allocation!$H$15/Allocation!$F$15,0))))</f>
        <v>0</v>
      </c>
      <c r="H20" s="28" t="n">
        <f aca="false">IF(Allocation!$H$16=0,0,IF(Allocation!$D$16="Point in time",IF($B20=Allocation!$E$16,Allocation!$H$16,0),IF(OR(Allocation!$F$16="",Allocation!$F$16=0),0,IF(AND($B20&gt;=Allocation!$E$16,$B20&lt;Allocation!$E$16+Allocation!$F$16),Allocation!$H$16/Allocation!$F$16,0))))</f>
        <v>0</v>
      </c>
      <c r="I20" s="28" t="n">
        <f aca="false">IF(Allocation!$H$17=0,0,IF(Allocation!$D$17="Point in time",IF($B20=Allocation!$E$17,Allocation!$H$17,0),IF(OR(Allocation!$F$17="",Allocation!$F$17=0),0,IF(AND($B20&gt;=Allocation!$E$17,$B20&lt;Allocation!$E$17+Allocation!$F$17),Allocation!$H$17/Allocation!$F$17,0))))</f>
        <v>0</v>
      </c>
      <c r="J20" s="28" t="n">
        <f aca="false">IF(Allocation!$H$18=0,0,IF(Allocation!$D$18="Point in time",IF($B20=Allocation!$E$18,Allocation!$H$18,0),IF(OR(Allocation!$F$18="",Allocation!$F$18=0),0,IF(AND($B20&gt;=Allocation!$E$18,$B20&lt;Allocation!$E$18+Allocation!$F$18),Allocation!$H$18/Allocation!$F$18,0))))</f>
        <v>0</v>
      </c>
      <c r="K20" s="46" t="n">
        <f aca="false">SUM(C20:J20)</f>
        <v>18</v>
      </c>
      <c r="L20" s="28" t="n">
        <f aca="false">L19+K20</f>
        <v>522</v>
      </c>
    </row>
    <row r="21" customFormat="false" ht="18" hidden="false" customHeight="false" outlineLevel="0" collapsed="false">
      <c r="B21" s="41" t="n">
        <v>14</v>
      </c>
      <c r="C21" s="28" t="n">
        <f aca="false">IF(Allocation!$H$11=0,0,IF(Allocation!$D$11="Point in time",IF($B21=Allocation!$E$11,Allocation!$H$11,0),IF(OR(Allocation!$F$11="",Allocation!$F$11=0),0,IF(AND($B21&gt;=Allocation!$E$11,$B21&lt;Allocation!$E$11+Allocation!$F$11),Allocation!$H$11/Allocation!$F$11,0))))</f>
        <v>0</v>
      </c>
      <c r="D21" s="28" t="n">
        <f aca="false">IF(Allocation!$H$12=0,0,IF(Allocation!$D$12="Point in time",IF($B21=Allocation!$E$12,Allocation!$H$12,0),IF(OR(Allocation!$F$12="",Allocation!$F$12=0),0,IF(AND($B21&gt;=Allocation!$E$12,$B21&lt;Allocation!$E$12+Allocation!$F$12),Allocation!$H$12/Allocation!$F$12,0))))</f>
        <v>18</v>
      </c>
      <c r="E21" s="28" t="n">
        <f aca="false">IF(Allocation!$H$13=0,0,IF(Allocation!$D$13="Point in time",IF($B21=Allocation!$E$13,Allocation!$H$13,0),IF(OR(Allocation!$F$13="",Allocation!$F$13=0),0,IF(AND($B21&gt;=Allocation!$E$13,$B21&lt;Allocation!$E$13+Allocation!$F$13),Allocation!$H$13/Allocation!$F$13,0))))</f>
        <v>0</v>
      </c>
      <c r="F21" s="28" t="n">
        <f aca="false">IF(Allocation!$H$14=0,0,IF(Allocation!$D$14="Point in time",IF($B21=Allocation!$E$14,Allocation!$H$14,0),IF(OR(Allocation!$F$14="",Allocation!$F$14=0),0,IF(AND($B21&gt;=Allocation!$E$14,$B21&lt;Allocation!$E$14+Allocation!$F$14),Allocation!$H$14/Allocation!$F$14,0))))</f>
        <v>0</v>
      </c>
      <c r="G21" s="28" t="n">
        <f aca="false">IF(Allocation!$H$15=0,0,IF(Allocation!$D$15="Point in time",IF($B21=Allocation!$E$15,Allocation!$H$15,0),IF(OR(Allocation!$F$15="",Allocation!$F$15=0),0,IF(AND($B21&gt;=Allocation!$E$15,$B21&lt;Allocation!$E$15+Allocation!$F$15),Allocation!$H$15/Allocation!$F$15,0))))</f>
        <v>0</v>
      </c>
      <c r="H21" s="28" t="n">
        <f aca="false">IF(Allocation!$H$16=0,0,IF(Allocation!$D$16="Point in time",IF($B21=Allocation!$E$16,Allocation!$H$16,0),IF(OR(Allocation!$F$16="",Allocation!$F$16=0),0,IF(AND($B21&gt;=Allocation!$E$16,$B21&lt;Allocation!$E$16+Allocation!$F$16),Allocation!$H$16/Allocation!$F$16,0))))</f>
        <v>0</v>
      </c>
      <c r="I21" s="28" t="n">
        <f aca="false">IF(Allocation!$H$17=0,0,IF(Allocation!$D$17="Point in time",IF($B21=Allocation!$E$17,Allocation!$H$17,0),IF(OR(Allocation!$F$17="",Allocation!$F$17=0),0,IF(AND($B21&gt;=Allocation!$E$17,$B21&lt;Allocation!$E$17+Allocation!$F$17),Allocation!$H$17/Allocation!$F$17,0))))</f>
        <v>0</v>
      </c>
      <c r="J21" s="28" t="n">
        <f aca="false">IF(Allocation!$H$18=0,0,IF(Allocation!$D$18="Point in time",IF($B21=Allocation!$E$18,Allocation!$H$18,0),IF(OR(Allocation!$F$18="",Allocation!$F$18=0),0,IF(AND($B21&gt;=Allocation!$E$18,$B21&lt;Allocation!$E$18+Allocation!$F$18),Allocation!$H$18/Allocation!$F$18,0))))</f>
        <v>0</v>
      </c>
      <c r="K21" s="46" t="n">
        <f aca="false">SUM(C21:J21)</f>
        <v>18</v>
      </c>
      <c r="L21" s="28" t="n">
        <f aca="false">L20+K21</f>
        <v>540</v>
      </c>
    </row>
    <row r="22" customFormat="false" ht="18" hidden="false" customHeight="false" outlineLevel="0" collapsed="false">
      <c r="B22" s="41" t="n">
        <v>15</v>
      </c>
      <c r="C22" s="28" t="n">
        <f aca="false">IF(Allocation!$H$11=0,0,IF(Allocation!$D$11="Point in time",IF($B22=Allocation!$E$11,Allocation!$H$11,0),IF(OR(Allocation!$F$11="",Allocation!$F$11=0),0,IF(AND($B22&gt;=Allocation!$E$11,$B22&lt;Allocation!$E$11+Allocation!$F$11),Allocation!$H$11/Allocation!$F$11,0))))</f>
        <v>0</v>
      </c>
      <c r="D22" s="28" t="n">
        <f aca="false">IF(Allocation!$H$12=0,0,IF(Allocation!$D$12="Point in time",IF($B22=Allocation!$E$12,Allocation!$H$12,0),IF(OR(Allocation!$F$12="",Allocation!$F$12=0),0,IF(AND($B22&gt;=Allocation!$E$12,$B22&lt;Allocation!$E$12+Allocation!$F$12),Allocation!$H$12/Allocation!$F$12,0))))</f>
        <v>18</v>
      </c>
      <c r="E22" s="28" t="n">
        <f aca="false">IF(Allocation!$H$13=0,0,IF(Allocation!$D$13="Point in time",IF($B22=Allocation!$E$13,Allocation!$H$13,0),IF(OR(Allocation!$F$13="",Allocation!$F$13=0),0,IF(AND($B22&gt;=Allocation!$E$13,$B22&lt;Allocation!$E$13+Allocation!$F$13),Allocation!$H$13/Allocation!$F$13,0))))</f>
        <v>0</v>
      </c>
      <c r="F22" s="28" t="n">
        <f aca="false">IF(Allocation!$H$14=0,0,IF(Allocation!$D$14="Point in time",IF($B22=Allocation!$E$14,Allocation!$H$14,0),IF(OR(Allocation!$F$14="",Allocation!$F$14=0),0,IF(AND($B22&gt;=Allocation!$E$14,$B22&lt;Allocation!$E$14+Allocation!$F$14),Allocation!$H$14/Allocation!$F$14,0))))</f>
        <v>0</v>
      </c>
      <c r="G22" s="28" t="n">
        <f aca="false">IF(Allocation!$H$15=0,0,IF(Allocation!$D$15="Point in time",IF($B22=Allocation!$E$15,Allocation!$H$15,0),IF(OR(Allocation!$F$15="",Allocation!$F$15=0),0,IF(AND($B22&gt;=Allocation!$E$15,$B22&lt;Allocation!$E$15+Allocation!$F$15),Allocation!$H$15/Allocation!$F$15,0))))</f>
        <v>0</v>
      </c>
      <c r="H22" s="28" t="n">
        <f aca="false">IF(Allocation!$H$16=0,0,IF(Allocation!$D$16="Point in time",IF($B22=Allocation!$E$16,Allocation!$H$16,0),IF(OR(Allocation!$F$16="",Allocation!$F$16=0),0,IF(AND($B22&gt;=Allocation!$E$16,$B22&lt;Allocation!$E$16+Allocation!$F$16),Allocation!$H$16/Allocation!$F$16,0))))</f>
        <v>0</v>
      </c>
      <c r="I22" s="28" t="n">
        <f aca="false">IF(Allocation!$H$17=0,0,IF(Allocation!$D$17="Point in time",IF($B22=Allocation!$E$17,Allocation!$H$17,0),IF(OR(Allocation!$F$17="",Allocation!$F$17=0),0,IF(AND($B22&gt;=Allocation!$E$17,$B22&lt;Allocation!$E$17+Allocation!$F$17),Allocation!$H$17/Allocation!$F$17,0))))</f>
        <v>0</v>
      </c>
      <c r="J22" s="28" t="n">
        <f aca="false">IF(Allocation!$H$18=0,0,IF(Allocation!$D$18="Point in time",IF($B22=Allocation!$E$18,Allocation!$H$18,0),IF(OR(Allocation!$F$18="",Allocation!$F$18=0),0,IF(AND($B22&gt;=Allocation!$E$18,$B22&lt;Allocation!$E$18+Allocation!$F$18),Allocation!$H$18/Allocation!$F$18,0))))</f>
        <v>0</v>
      </c>
      <c r="K22" s="46" t="n">
        <f aca="false">SUM(C22:J22)</f>
        <v>18</v>
      </c>
      <c r="L22" s="28" t="n">
        <f aca="false">L21+K22</f>
        <v>558</v>
      </c>
    </row>
    <row r="23" customFormat="false" ht="18" hidden="false" customHeight="false" outlineLevel="0" collapsed="false">
      <c r="B23" s="41" t="n">
        <v>16</v>
      </c>
      <c r="C23" s="28" t="n">
        <f aca="false">IF(Allocation!$H$11=0,0,IF(Allocation!$D$11="Point in time",IF($B23=Allocation!$E$11,Allocation!$H$11,0),IF(OR(Allocation!$F$11="",Allocation!$F$11=0),0,IF(AND($B23&gt;=Allocation!$E$11,$B23&lt;Allocation!$E$11+Allocation!$F$11),Allocation!$H$11/Allocation!$F$11,0))))</f>
        <v>0</v>
      </c>
      <c r="D23" s="28" t="n">
        <f aca="false">IF(Allocation!$H$12=0,0,IF(Allocation!$D$12="Point in time",IF($B23=Allocation!$E$12,Allocation!$H$12,0),IF(OR(Allocation!$F$12="",Allocation!$F$12=0),0,IF(AND($B23&gt;=Allocation!$E$12,$B23&lt;Allocation!$E$12+Allocation!$F$12),Allocation!$H$12/Allocation!$F$12,0))))</f>
        <v>18</v>
      </c>
      <c r="E23" s="28" t="n">
        <f aca="false">IF(Allocation!$H$13=0,0,IF(Allocation!$D$13="Point in time",IF($B23=Allocation!$E$13,Allocation!$H$13,0),IF(OR(Allocation!$F$13="",Allocation!$F$13=0),0,IF(AND($B23&gt;=Allocation!$E$13,$B23&lt;Allocation!$E$13+Allocation!$F$13),Allocation!$H$13/Allocation!$F$13,0))))</f>
        <v>0</v>
      </c>
      <c r="F23" s="28" t="n">
        <f aca="false">IF(Allocation!$H$14=0,0,IF(Allocation!$D$14="Point in time",IF($B23=Allocation!$E$14,Allocation!$H$14,0),IF(OR(Allocation!$F$14="",Allocation!$F$14=0),0,IF(AND($B23&gt;=Allocation!$E$14,$B23&lt;Allocation!$E$14+Allocation!$F$14),Allocation!$H$14/Allocation!$F$14,0))))</f>
        <v>0</v>
      </c>
      <c r="G23" s="28" t="n">
        <f aca="false">IF(Allocation!$H$15=0,0,IF(Allocation!$D$15="Point in time",IF($B23=Allocation!$E$15,Allocation!$H$15,0),IF(OR(Allocation!$F$15="",Allocation!$F$15=0),0,IF(AND($B23&gt;=Allocation!$E$15,$B23&lt;Allocation!$E$15+Allocation!$F$15),Allocation!$H$15/Allocation!$F$15,0))))</f>
        <v>0</v>
      </c>
      <c r="H23" s="28" t="n">
        <f aca="false">IF(Allocation!$H$16=0,0,IF(Allocation!$D$16="Point in time",IF($B23=Allocation!$E$16,Allocation!$H$16,0),IF(OR(Allocation!$F$16="",Allocation!$F$16=0),0,IF(AND($B23&gt;=Allocation!$E$16,$B23&lt;Allocation!$E$16+Allocation!$F$16),Allocation!$H$16/Allocation!$F$16,0))))</f>
        <v>0</v>
      </c>
      <c r="I23" s="28" t="n">
        <f aca="false">IF(Allocation!$H$17=0,0,IF(Allocation!$D$17="Point in time",IF($B23=Allocation!$E$17,Allocation!$H$17,0),IF(OR(Allocation!$F$17="",Allocation!$F$17=0),0,IF(AND($B23&gt;=Allocation!$E$17,$B23&lt;Allocation!$E$17+Allocation!$F$17),Allocation!$H$17/Allocation!$F$17,0))))</f>
        <v>0</v>
      </c>
      <c r="J23" s="28" t="n">
        <f aca="false">IF(Allocation!$H$18=0,0,IF(Allocation!$D$18="Point in time",IF($B23=Allocation!$E$18,Allocation!$H$18,0),IF(OR(Allocation!$F$18="",Allocation!$F$18=0),0,IF(AND($B23&gt;=Allocation!$E$18,$B23&lt;Allocation!$E$18+Allocation!$F$18),Allocation!$H$18/Allocation!$F$18,0))))</f>
        <v>0</v>
      </c>
      <c r="K23" s="46" t="n">
        <f aca="false">SUM(C23:J23)</f>
        <v>18</v>
      </c>
      <c r="L23" s="28" t="n">
        <f aca="false">L22+K23</f>
        <v>576</v>
      </c>
    </row>
    <row r="24" customFormat="false" ht="18" hidden="false" customHeight="false" outlineLevel="0" collapsed="false">
      <c r="B24" s="41" t="n">
        <v>17</v>
      </c>
      <c r="C24" s="28" t="n">
        <f aca="false">IF(Allocation!$H$11=0,0,IF(Allocation!$D$11="Point in time",IF($B24=Allocation!$E$11,Allocation!$H$11,0),IF(OR(Allocation!$F$11="",Allocation!$F$11=0),0,IF(AND($B24&gt;=Allocation!$E$11,$B24&lt;Allocation!$E$11+Allocation!$F$11),Allocation!$H$11/Allocation!$F$11,0))))</f>
        <v>0</v>
      </c>
      <c r="D24" s="28" t="n">
        <f aca="false">IF(Allocation!$H$12=0,0,IF(Allocation!$D$12="Point in time",IF($B24=Allocation!$E$12,Allocation!$H$12,0),IF(OR(Allocation!$F$12="",Allocation!$F$12=0),0,IF(AND($B24&gt;=Allocation!$E$12,$B24&lt;Allocation!$E$12+Allocation!$F$12),Allocation!$H$12/Allocation!$F$12,0))))</f>
        <v>18</v>
      </c>
      <c r="E24" s="28" t="n">
        <f aca="false">IF(Allocation!$H$13=0,0,IF(Allocation!$D$13="Point in time",IF($B24=Allocation!$E$13,Allocation!$H$13,0),IF(OR(Allocation!$F$13="",Allocation!$F$13=0),0,IF(AND($B24&gt;=Allocation!$E$13,$B24&lt;Allocation!$E$13+Allocation!$F$13),Allocation!$H$13/Allocation!$F$13,0))))</f>
        <v>0</v>
      </c>
      <c r="F24" s="28" t="n">
        <f aca="false">IF(Allocation!$H$14=0,0,IF(Allocation!$D$14="Point in time",IF($B24=Allocation!$E$14,Allocation!$H$14,0),IF(OR(Allocation!$F$14="",Allocation!$F$14=0),0,IF(AND($B24&gt;=Allocation!$E$14,$B24&lt;Allocation!$E$14+Allocation!$F$14),Allocation!$H$14/Allocation!$F$14,0))))</f>
        <v>0</v>
      </c>
      <c r="G24" s="28" t="n">
        <f aca="false">IF(Allocation!$H$15=0,0,IF(Allocation!$D$15="Point in time",IF($B24=Allocation!$E$15,Allocation!$H$15,0),IF(OR(Allocation!$F$15="",Allocation!$F$15=0),0,IF(AND($B24&gt;=Allocation!$E$15,$B24&lt;Allocation!$E$15+Allocation!$F$15),Allocation!$H$15/Allocation!$F$15,0))))</f>
        <v>0</v>
      </c>
      <c r="H24" s="28" t="n">
        <f aca="false">IF(Allocation!$H$16=0,0,IF(Allocation!$D$16="Point in time",IF($B24=Allocation!$E$16,Allocation!$H$16,0),IF(OR(Allocation!$F$16="",Allocation!$F$16=0),0,IF(AND($B24&gt;=Allocation!$E$16,$B24&lt;Allocation!$E$16+Allocation!$F$16),Allocation!$H$16/Allocation!$F$16,0))))</f>
        <v>0</v>
      </c>
      <c r="I24" s="28" t="n">
        <f aca="false">IF(Allocation!$H$17=0,0,IF(Allocation!$D$17="Point in time",IF($B24=Allocation!$E$17,Allocation!$H$17,0),IF(OR(Allocation!$F$17="",Allocation!$F$17=0),0,IF(AND($B24&gt;=Allocation!$E$17,$B24&lt;Allocation!$E$17+Allocation!$F$17),Allocation!$H$17/Allocation!$F$17,0))))</f>
        <v>0</v>
      </c>
      <c r="J24" s="28" t="n">
        <f aca="false">IF(Allocation!$H$18=0,0,IF(Allocation!$D$18="Point in time",IF($B24=Allocation!$E$18,Allocation!$H$18,0),IF(OR(Allocation!$F$18="",Allocation!$F$18=0),0,IF(AND($B24&gt;=Allocation!$E$18,$B24&lt;Allocation!$E$18+Allocation!$F$18),Allocation!$H$18/Allocation!$F$18,0))))</f>
        <v>0</v>
      </c>
      <c r="K24" s="46" t="n">
        <f aca="false">SUM(C24:J24)</f>
        <v>18</v>
      </c>
      <c r="L24" s="28" t="n">
        <f aca="false">L23+K24</f>
        <v>594</v>
      </c>
    </row>
    <row r="25" customFormat="false" ht="18" hidden="false" customHeight="false" outlineLevel="0" collapsed="false">
      <c r="B25" s="41" t="n">
        <v>18</v>
      </c>
      <c r="C25" s="28" t="n">
        <f aca="false">IF(Allocation!$H$11=0,0,IF(Allocation!$D$11="Point in time",IF($B25=Allocation!$E$11,Allocation!$H$11,0),IF(OR(Allocation!$F$11="",Allocation!$F$11=0),0,IF(AND($B25&gt;=Allocation!$E$11,$B25&lt;Allocation!$E$11+Allocation!$F$11),Allocation!$H$11/Allocation!$F$11,0))))</f>
        <v>0</v>
      </c>
      <c r="D25" s="28" t="n">
        <f aca="false">IF(Allocation!$H$12=0,0,IF(Allocation!$D$12="Point in time",IF($B25=Allocation!$E$12,Allocation!$H$12,0),IF(OR(Allocation!$F$12="",Allocation!$F$12=0),0,IF(AND($B25&gt;=Allocation!$E$12,$B25&lt;Allocation!$E$12+Allocation!$F$12),Allocation!$H$12/Allocation!$F$12,0))))</f>
        <v>18</v>
      </c>
      <c r="E25" s="28" t="n">
        <f aca="false">IF(Allocation!$H$13=0,0,IF(Allocation!$D$13="Point in time",IF($B25=Allocation!$E$13,Allocation!$H$13,0),IF(OR(Allocation!$F$13="",Allocation!$F$13=0),0,IF(AND($B25&gt;=Allocation!$E$13,$B25&lt;Allocation!$E$13+Allocation!$F$13),Allocation!$H$13/Allocation!$F$13,0))))</f>
        <v>0</v>
      </c>
      <c r="F25" s="28" t="n">
        <f aca="false">IF(Allocation!$H$14=0,0,IF(Allocation!$D$14="Point in time",IF($B25=Allocation!$E$14,Allocation!$H$14,0),IF(OR(Allocation!$F$14="",Allocation!$F$14=0),0,IF(AND($B25&gt;=Allocation!$E$14,$B25&lt;Allocation!$E$14+Allocation!$F$14),Allocation!$H$14/Allocation!$F$14,0))))</f>
        <v>0</v>
      </c>
      <c r="G25" s="28" t="n">
        <f aca="false">IF(Allocation!$H$15=0,0,IF(Allocation!$D$15="Point in time",IF($B25=Allocation!$E$15,Allocation!$H$15,0),IF(OR(Allocation!$F$15="",Allocation!$F$15=0),0,IF(AND($B25&gt;=Allocation!$E$15,$B25&lt;Allocation!$E$15+Allocation!$F$15),Allocation!$H$15/Allocation!$F$15,0))))</f>
        <v>0</v>
      </c>
      <c r="H25" s="28" t="n">
        <f aca="false">IF(Allocation!$H$16=0,0,IF(Allocation!$D$16="Point in time",IF($B25=Allocation!$E$16,Allocation!$H$16,0),IF(OR(Allocation!$F$16="",Allocation!$F$16=0),0,IF(AND($B25&gt;=Allocation!$E$16,$B25&lt;Allocation!$E$16+Allocation!$F$16),Allocation!$H$16/Allocation!$F$16,0))))</f>
        <v>0</v>
      </c>
      <c r="I25" s="28" t="n">
        <f aca="false">IF(Allocation!$H$17=0,0,IF(Allocation!$D$17="Point in time",IF($B25=Allocation!$E$17,Allocation!$H$17,0),IF(OR(Allocation!$F$17="",Allocation!$F$17=0),0,IF(AND($B25&gt;=Allocation!$E$17,$B25&lt;Allocation!$E$17+Allocation!$F$17),Allocation!$H$17/Allocation!$F$17,0))))</f>
        <v>0</v>
      </c>
      <c r="J25" s="28" t="n">
        <f aca="false">IF(Allocation!$H$18=0,0,IF(Allocation!$D$18="Point in time",IF($B25=Allocation!$E$18,Allocation!$H$18,0),IF(OR(Allocation!$F$18="",Allocation!$F$18=0),0,IF(AND($B25&gt;=Allocation!$E$18,$B25&lt;Allocation!$E$18+Allocation!$F$18),Allocation!$H$18/Allocation!$F$18,0))))</f>
        <v>0</v>
      </c>
      <c r="K25" s="46" t="n">
        <f aca="false">SUM(C25:J25)</f>
        <v>18</v>
      </c>
      <c r="L25" s="28" t="n">
        <f aca="false">L24+K25</f>
        <v>612</v>
      </c>
    </row>
    <row r="26" customFormat="false" ht="18" hidden="false" customHeight="false" outlineLevel="0" collapsed="false">
      <c r="B26" s="41" t="n">
        <v>19</v>
      </c>
      <c r="C26" s="28" t="n">
        <f aca="false">IF(Allocation!$H$11=0,0,IF(Allocation!$D$11="Point in time",IF($B26=Allocation!$E$11,Allocation!$H$11,0),IF(OR(Allocation!$F$11="",Allocation!$F$11=0),0,IF(AND($B26&gt;=Allocation!$E$11,$B26&lt;Allocation!$E$11+Allocation!$F$11),Allocation!$H$11/Allocation!$F$11,0))))</f>
        <v>0</v>
      </c>
      <c r="D26" s="28" t="n">
        <f aca="false">IF(Allocation!$H$12=0,0,IF(Allocation!$D$12="Point in time",IF($B26=Allocation!$E$12,Allocation!$H$12,0),IF(OR(Allocation!$F$12="",Allocation!$F$12=0),0,IF(AND($B26&gt;=Allocation!$E$12,$B26&lt;Allocation!$E$12+Allocation!$F$12),Allocation!$H$12/Allocation!$F$12,0))))</f>
        <v>18</v>
      </c>
      <c r="E26" s="28" t="n">
        <f aca="false">IF(Allocation!$H$13=0,0,IF(Allocation!$D$13="Point in time",IF($B26=Allocation!$E$13,Allocation!$H$13,0),IF(OR(Allocation!$F$13="",Allocation!$F$13=0),0,IF(AND($B26&gt;=Allocation!$E$13,$B26&lt;Allocation!$E$13+Allocation!$F$13),Allocation!$H$13/Allocation!$F$13,0))))</f>
        <v>0</v>
      </c>
      <c r="F26" s="28" t="n">
        <f aca="false">IF(Allocation!$H$14=0,0,IF(Allocation!$D$14="Point in time",IF($B26=Allocation!$E$14,Allocation!$H$14,0),IF(OR(Allocation!$F$14="",Allocation!$F$14=0),0,IF(AND($B26&gt;=Allocation!$E$14,$B26&lt;Allocation!$E$14+Allocation!$F$14),Allocation!$H$14/Allocation!$F$14,0))))</f>
        <v>0</v>
      </c>
      <c r="G26" s="28" t="n">
        <f aca="false">IF(Allocation!$H$15=0,0,IF(Allocation!$D$15="Point in time",IF($B26=Allocation!$E$15,Allocation!$H$15,0),IF(OR(Allocation!$F$15="",Allocation!$F$15=0),0,IF(AND($B26&gt;=Allocation!$E$15,$B26&lt;Allocation!$E$15+Allocation!$F$15),Allocation!$H$15/Allocation!$F$15,0))))</f>
        <v>0</v>
      </c>
      <c r="H26" s="28" t="n">
        <f aca="false">IF(Allocation!$H$16=0,0,IF(Allocation!$D$16="Point in time",IF($B26=Allocation!$E$16,Allocation!$H$16,0),IF(OR(Allocation!$F$16="",Allocation!$F$16=0),0,IF(AND($B26&gt;=Allocation!$E$16,$B26&lt;Allocation!$E$16+Allocation!$F$16),Allocation!$H$16/Allocation!$F$16,0))))</f>
        <v>0</v>
      </c>
      <c r="I26" s="28" t="n">
        <f aca="false">IF(Allocation!$H$17=0,0,IF(Allocation!$D$17="Point in time",IF($B26=Allocation!$E$17,Allocation!$H$17,0),IF(OR(Allocation!$F$17="",Allocation!$F$17=0),0,IF(AND($B26&gt;=Allocation!$E$17,$B26&lt;Allocation!$E$17+Allocation!$F$17),Allocation!$H$17/Allocation!$F$17,0))))</f>
        <v>0</v>
      </c>
      <c r="J26" s="28" t="n">
        <f aca="false">IF(Allocation!$H$18=0,0,IF(Allocation!$D$18="Point in time",IF($B26=Allocation!$E$18,Allocation!$H$18,0),IF(OR(Allocation!$F$18="",Allocation!$F$18=0),0,IF(AND($B26&gt;=Allocation!$E$18,$B26&lt;Allocation!$E$18+Allocation!$F$18),Allocation!$H$18/Allocation!$F$18,0))))</f>
        <v>0</v>
      </c>
      <c r="K26" s="46" t="n">
        <f aca="false">SUM(C26:J26)</f>
        <v>18</v>
      </c>
      <c r="L26" s="28" t="n">
        <f aca="false">L25+K26</f>
        <v>630</v>
      </c>
    </row>
    <row r="27" customFormat="false" ht="18" hidden="false" customHeight="false" outlineLevel="0" collapsed="false">
      <c r="B27" s="41" t="n">
        <v>20</v>
      </c>
      <c r="C27" s="28" t="n">
        <f aca="false">IF(Allocation!$H$11=0,0,IF(Allocation!$D$11="Point in time",IF($B27=Allocation!$E$11,Allocation!$H$11,0),IF(OR(Allocation!$F$11="",Allocation!$F$11=0),0,IF(AND($B27&gt;=Allocation!$E$11,$B27&lt;Allocation!$E$11+Allocation!$F$11),Allocation!$H$11/Allocation!$F$11,0))))</f>
        <v>0</v>
      </c>
      <c r="D27" s="28" t="n">
        <f aca="false">IF(Allocation!$H$12=0,0,IF(Allocation!$D$12="Point in time",IF($B27=Allocation!$E$12,Allocation!$H$12,0),IF(OR(Allocation!$F$12="",Allocation!$F$12=0),0,IF(AND($B27&gt;=Allocation!$E$12,$B27&lt;Allocation!$E$12+Allocation!$F$12),Allocation!$H$12/Allocation!$F$12,0))))</f>
        <v>18</v>
      </c>
      <c r="E27" s="28" t="n">
        <f aca="false">IF(Allocation!$H$13=0,0,IF(Allocation!$D$13="Point in time",IF($B27=Allocation!$E$13,Allocation!$H$13,0),IF(OR(Allocation!$F$13="",Allocation!$F$13=0),0,IF(AND($B27&gt;=Allocation!$E$13,$B27&lt;Allocation!$E$13+Allocation!$F$13),Allocation!$H$13/Allocation!$F$13,0))))</f>
        <v>0</v>
      </c>
      <c r="F27" s="28" t="n">
        <f aca="false">IF(Allocation!$H$14=0,0,IF(Allocation!$D$14="Point in time",IF($B27=Allocation!$E$14,Allocation!$H$14,0),IF(OR(Allocation!$F$14="",Allocation!$F$14=0),0,IF(AND($B27&gt;=Allocation!$E$14,$B27&lt;Allocation!$E$14+Allocation!$F$14),Allocation!$H$14/Allocation!$F$14,0))))</f>
        <v>0</v>
      </c>
      <c r="G27" s="28" t="n">
        <f aca="false">IF(Allocation!$H$15=0,0,IF(Allocation!$D$15="Point in time",IF($B27=Allocation!$E$15,Allocation!$H$15,0),IF(OR(Allocation!$F$15="",Allocation!$F$15=0),0,IF(AND($B27&gt;=Allocation!$E$15,$B27&lt;Allocation!$E$15+Allocation!$F$15),Allocation!$H$15/Allocation!$F$15,0))))</f>
        <v>0</v>
      </c>
      <c r="H27" s="28" t="n">
        <f aca="false">IF(Allocation!$H$16=0,0,IF(Allocation!$D$16="Point in time",IF($B27=Allocation!$E$16,Allocation!$H$16,0),IF(OR(Allocation!$F$16="",Allocation!$F$16=0),0,IF(AND($B27&gt;=Allocation!$E$16,$B27&lt;Allocation!$E$16+Allocation!$F$16),Allocation!$H$16/Allocation!$F$16,0))))</f>
        <v>0</v>
      </c>
      <c r="I27" s="28" t="n">
        <f aca="false">IF(Allocation!$H$17=0,0,IF(Allocation!$D$17="Point in time",IF($B27=Allocation!$E$17,Allocation!$H$17,0),IF(OR(Allocation!$F$17="",Allocation!$F$17=0),0,IF(AND($B27&gt;=Allocation!$E$17,$B27&lt;Allocation!$E$17+Allocation!$F$17),Allocation!$H$17/Allocation!$F$17,0))))</f>
        <v>0</v>
      </c>
      <c r="J27" s="28" t="n">
        <f aca="false">IF(Allocation!$H$18=0,0,IF(Allocation!$D$18="Point in time",IF($B27=Allocation!$E$18,Allocation!$H$18,0),IF(OR(Allocation!$F$18="",Allocation!$F$18=0),0,IF(AND($B27&gt;=Allocation!$E$18,$B27&lt;Allocation!$E$18+Allocation!$F$18),Allocation!$H$18/Allocation!$F$18,0))))</f>
        <v>0</v>
      </c>
      <c r="K27" s="46" t="n">
        <f aca="false">SUM(C27:J27)</f>
        <v>18</v>
      </c>
      <c r="L27" s="28" t="n">
        <f aca="false">L26+K27</f>
        <v>648</v>
      </c>
    </row>
    <row r="28" customFormat="false" ht="18" hidden="false" customHeight="false" outlineLevel="0" collapsed="false">
      <c r="B28" s="41" t="n">
        <v>21</v>
      </c>
      <c r="C28" s="28" t="n">
        <f aca="false">IF(Allocation!$H$11=0,0,IF(Allocation!$D$11="Point in time",IF($B28=Allocation!$E$11,Allocation!$H$11,0),IF(OR(Allocation!$F$11="",Allocation!$F$11=0),0,IF(AND($B28&gt;=Allocation!$E$11,$B28&lt;Allocation!$E$11+Allocation!$F$11),Allocation!$H$11/Allocation!$F$11,0))))</f>
        <v>0</v>
      </c>
      <c r="D28" s="28" t="n">
        <f aca="false">IF(Allocation!$H$12=0,0,IF(Allocation!$D$12="Point in time",IF($B28=Allocation!$E$12,Allocation!$H$12,0),IF(OR(Allocation!$F$12="",Allocation!$F$12=0),0,IF(AND($B28&gt;=Allocation!$E$12,$B28&lt;Allocation!$E$12+Allocation!$F$12),Allocation!$H$12/Allocation!$F$12,0))))</f>
        <v>18</v>
      </c>
      <c r="E28" s="28" t="n">
        <f aca="false">IF(Allocation!$H$13=0,0,IF(Allocation!$D$13="Point in time",IF($B28=Allocation!$E$13,Allocation!$H$13,0),IF(OR(Allocation!$F$13="",Allocation!$F$13=0),0,IF(AND($B28&gt;=Allocation!$E$13,$B28&lt;Allocation!$E$13+Allocation!$F$13),Allocation!$H$13/Allocation!$F$13,0))))</f>
        <v>0</v>
      </c>
      <c r="F28" s="28" t="n">
        <f aca="false">IF(Allocation!$H$14=0,0,IF(Allocation!$D$14="Point in time",IF($B28=Allocation!$E$14,Allocation!$H$14,0),IF(OR(Allocation!$F$14="",Allocation!$F$14=0),0,IF(AND($B28&gt;=Allocation!$E$14,$B28&lt;Allocation!$E$14+Allocation!$F$14),Allocation!$H$14/Allocation!$F$14,0))))</f>
        <v>0</v>
      </c>
      <c r="G28" s="28" t="n">
        <f aca="false">IF(Allocation!$H$15=0,0,IF(Allocation!$D$15="Point in time",IF($B28=Allocation!$E$15,Allocation!$H$15,0),IF(OR(Allocation!$F$15="",Allocation!$F$15=0),0,IF(AND($B28&gt;=Allocation!$E$15,$B28&lt;Allocation!$E$15+Allocation!$F$15),Allocation!$H$15/Allocation!$F$15,0))))</f>
        <v>0</v>
      </c>
      <c r="H28" s="28" t="n">
        <f aca="false">IF(Allocation!$H$16=0,0,IF(Allocation!$D$16="Point in time",IF($B28=Allocation!$E$16,Allocation!$H$16,0),IF(OR(Allocation!$F$16="",Allocation!$F$16=0),0,IF(AND($B28&gt;=Allocation!$E$16,$B28&lt;Allocation!$E$16+Allocation!$F$16),Allocation!$H$16/Allocation!$F$16,0))))</f>
        <v>0</v>
      </c>
      <c r="I28" s="28" t="n">
        <f aca="false">IF(Allocation!$H$17=0,0,IF(Allocation!$D$17="Point in time",IF($B28=Allocation!$E$17,Allocation!$H$17,0),IF(OR(Allocation!$F$17="",Allocation!$F$17=0),0,IF(AND($B28&gt;=Allocation!$E$17,$B28&lt;Allocation!$E$17+Allocation!$F$17),Allocation!$H$17/Allocation!$F$17,0))))</f>
        <v>0</v>
      </c>
      <c r="J28" s="28" t="n">
        <f aca="false">IF(Allocation!$H$18=0,0,IF(Allocation!$D$18="Point in time",IF($B28=Allocation!$E$18,Allocation!$H$18,0),IF(OR(Allocation!$F$18="",Allocation!$F$18=0),0,IF(AND($B28&gt;=Allocation!$E$18,$B28&lt;Allocation!$E$18+Allocation!$F$18),Allocation!$H$18/Allocation!$F$18,0))))</f>
        <v>0</v>
      </c>
      <c r="K28" s="46" t="n">
        <f aca="false">SUM(C28:J28)</f>
        <v>18</v>
      </c>
      <c r="L28" s="28" t="n">
        <f aca="false">L27+K28</f>
        <v>666</v>
      </c>
    </row>
    <row r="29" customFormat="false" ht="18" hidden="false" customHeight="false" outlineLevel="0" collapsed="false">
      <c r="B29" s="41" t="n">
        <v>22</v>
      </c>
      <c r="C29" s="28" t="n">
        <f aca="false">IF(Allocation!$H$11=0,0,IF(Allocation!$D$11="Point in time",IF($B29=Allocation!$E$11,Allocation!$H$11,0),IF(OR(Allocation!$F$11="",Allocation!$F$11=0),0,IF(AND($B29&gt;=Allocation!$E$11,$B29&lt;Allocation!$E$11+Allocation!$F$11),Allocation!$H$11/Allocation!$F$11,0))))</f>
        <v>0</v>
      </c>
      <c r="D29" s="28" t="n">
        <f aca="false">IF(Allocation!$H$12=0,0,IF(Allocation!$D$12="Point in time",IF($B29=Allocation!$E$12,Allocation!$H$12,0),IF(OR(Allocation!$F$12="",Allocation!$F$12=0),0,IF(AND($B29&gt;=Allocation!$E$12,$B29&lt;Allocation!$E$12+Allocation!$F$12),Allocation!$H$12/Allocation!$F$12,0))))</f>
        <v>18</v>
      </c>
      <c r="E29" s="28" t="n">
        <f aca="false">IF(Allocation!$H$13=0,0,IF(Allocation!$D$13="Point in time",IF($B29=Allocation!$E$13,Allocation!$H$13,0),IF(OR(Allocation!$F$13="",Allocation!$F$13=0),0,IF(AND($B29&gt;=Allocation!$E$13,$B29&lt;Allocation!$E$13+Allocation!$F$13),Allocation!$H$13/Allocation!$F$13,0))))</f>
        <v>0</v>
      </c>
      <c r="F29" s="28" t="n">
        <f aca="false">IF(Allocation!$H$14=0,0,IF(Allocation!$D$14="Point in time",IF($B29=Allocation!$E$14,Allocation!$H$14,0),IF(OR(Allocation!$F$14="",Allocation!$F$14=0),0,IF(AND($B29&gt;=Allocation!$E$14,$B29&lt;Allocation!$E$14+Allocation!$F$14),Allocation!$H$14/Allocation!$F$14,0))))</f>
        <v>0</v>
      </c>
      <c r="G29" s="28" t="n">
        <f aca="false">IF(Allocation!$H$15=0,0,IF(Allocation!$D$15="Point in time",IF($B29=Allocation!$E$15,Allocation!$H$15,0),IF(OR(Allocation!$F$15="",Allocation!$F$15=0),0,IF(AND($B29&gt;=Allocation!$E$15,$B29&lt;Allocation!$E$15+Allocation!$F$15),Allocation!$H$15/Allocation!$F$15,0))))</f>
        <v>0</v>
      </c>
      <c r="H29" s="28" t="n">
        <f aca="false">IF(Allocation!$H$16=0,0,IF(Allocation!$D$16="Point in time",IF($B29=Allocation!$E$16,Allocation!$H$16,0),IF(OR(Allocation!$F$16="",Allocation!$F$16=0),0,IF(AND($B29&gt;=Allocation!$E$16,$B29&lt;Allocation!$E$16+Allocation!$F$16),Allocation!$H$16/Allocation!$F$16,0))))</f>
        <v>0</v>
      </c>
      <c r="I29" s="28" t="n">
        <f aca="false">IF(Allocation!$H$17=0,0,IF(Allocation!$D$17="Point in time",IF($B29=Allocation!$E$17,Allocation!$H$17,0),IF(OR(Allocation!$F$17="",Allocation!$F$17=0),0,IF(AND($B29&gt;=Allocation!$E$17,$B29&lt;Allocation!$E$17+Allocation!$F$17),Allocation!$H$17/Allocation!$F$17,0))))</f>
        <v>0</v>
      </c>
      <c r="J29" s="28" t="n">
        <f aca="false">IF(Allocation!$H$18=0,0,IF(Allocation!$D$18="Point in time",IF($B29=Allocation!$E$18,Allocation!$H$18,0),IF(OR(Allocation!$F$18="",Allocation!$F$18=0),0,IF(AND($B29&gt;=Allocation!$E$18,$B29&lt;Allocation!$E$18+Allocation!$F$18),Allocation!$H$18/Allocation!$F$18,0))))</f>
        <v>0</v>
      </c>
      <c r="K29" s="46" t="n">
        <f aca="false">SUM(C29:J29)</f>
        <v>18</v>
      </c>
      <c r="L29" s="28" t="n">
        <f aca="false">L28+K29</f>
        <v>684</v>
      </c>
    </row>
    <row r="30" customFormat="false" ht="18" hidden="false" customHeight="false" outlineLevel="0" collapsed="false">
      <c r="B30" s="41" t="n">
        <v>23</v>
      </c>
      <c r="C30" s="28" t="n">
        <f aca="false">IF(Allocation!$H$11=0,0,IF(Allocation!$D$11="Point in time",IF($B30=Allocation!$E$11,Allocation!$H$11,0),IF(OR(Allocation!$F$11="",Allocation!$F$11=0),0,IF(AND($B30&gt;=Allocation!$E$11,$B30&lt;Allocation!$E$11+Allocation!$F$11),Allocation!$H$11/Allocation!$F$11,0))))</f>
        <v>0</v>
      </c>
      <c r="D30" s="28" t="n">
        <f aca="false">IF(Allocation!$H$12=0,0,IF(Allocation!$D$12="Point in time",IF($B30=Allocation!$E$12,Allocation!$H$12,0),IF(OR(Allocation!$F$12="",Allocation!$F$12=0),0,IF(AND($B30&gt;=Allocation!$E$12,$B30&lt;Allocation!$E$12+Allocation!$F$12),Allocation!$H$12/Allocation!$F$12,0))))</f>
        <v>18</v>
      </c>
      <c r="E30" s="28" t="n">
        <f aca="false">IF(Allocation!$H$13=0,0,IF(Allocation!$D$13="Point in time",IF($B30=Allocation!$E$13,Allocation!$H$13,0),IF(OR(Allocation!$F$13="",Allocation!$F$13=0),0,IF(AND($B30&gt;=Allocation!$E$13,$B30&lt;Allocation!$E$13+Allocation!$F$13),Allocation!$H$13/Allocation!$F$13,0))))</f>
        <v>0</v>
      </c>
      <c r="F30" s="28" t="n">
        <f aca="false">IF(Allocation!$H$14=0,0,IF(Allocation!$D$14="Point in time",IF($B30=Allocation!$E$14,Allocation!$H$14,0),IF(OR(Allocation!$F$14="",Allocation!$F$14=0),0,IF(AND($B30&gt;=Allocation!$E$14,$B30&lt;Allocation!$E$14+Allocation!$F$14),Allocation!$H$14/Allocation!$F$14,0))))</f>
        <v>0</v>
      </c>
      <c r="G30" s="28" t="n">
        <f aca="false">IF(Allocation!$H$15=0,0,IF(Allocation!$D$15="Point in time",IF($B30=Allocation!$E$15,Allocation!$H$15,0),IF(OR(Allocation!$F$15="",Allocation!$F$15=0),0,IF(AND($B30&gt;=Allocation!$E$15,$B30&lt;Allocation!$E$15+Allocation!$F$15),Allocation!$H$15/Allocation!$F$15,0))))</f>
        <v>0</v>
      </c>
      <c r="H30" s="28" t="n">
        <f aca="false">IF(Allocation!$H$16=0,0,IF(Allocation!$D$16="Point in time",IF($B30=Allocation!$E$16,Allocation!$H$16,0),IF(OR(Allocation!$F$16="",Allocation!$F$16=0),0,IF(AND($B30&gt;=Allocation!$E$16,$B30&lt;Allocation!$E$16+Allocation!$F$16),Allocation!$H$16/Allocation!$F$16,0))))</f>
        <v>0</v>
      </c>
      <c r="I30" s="28" t="n">
        <f aca="false">IF(Allocation!$H$17=0,0,IF(Allocation!$D$17="Point in time",IF($B30=Allocation!$E$17,Allocation!$H$17,0),IF(OR(Allocation!$F$17="",Allocation!$F$17=0),0,IF(AND($B30&gt;=Allocation!$E$17,$B30&lt;Allocation!$E$17+Allocation!$F$17),Allocation!$H$17/Allocation!$F$17,0))))</f>
        <v>0</v>
      </c>
      <c r="J30" s="28" t="n">
        <f aca="false">IF(Allocation!$H$18=0,0,IF(Allocation!$D$18="Point in time",IF($B30=Allocation!$E$18,Allocation!$H$18,0),IF(OR(Allocation!$F$18="",Allocation!$F$18=0),0,IF(AND($B30&gt;=Allocation!$E$18,$B30&lt;Allocation!$E$18+Allocation!$F$18),Allocation!$H$18/Allocation!$F$18,0))))</f>
        <v>0</v>
      </c>
      <c r="K30" s="46" t="n">
        <f aca="false">SUM(C30:J30)</f>
        <v>18</v>
      </c>
      <c r="L30" s="28" t="n">
        <f aca="false">L29+K30</f>
        <v>702</v>
      </c>
    </row>
    <row r="31" customFormat="false" ht="18" hidden="false" customHeight="false" outlineLevel="0" collapsed="false">
      <c r="B31" s="41" t="n">
        <v>24</v>
      </c>
      <c r="C31" s="28" t="n">
        <f aca="false">IF(Allocation!$H$11=0,0,IF(Allocation!$D$11="Point in time",IF($B31=Allocation!$E$11,Allocation!$H$11,0),IF(OR(Allocation!$F$11="",Allocation!$F$11=0),0,IF(AND($B31&gt;=Allocation!$E$11,$B31&lt;Allocation!$E$11+Allocation!$F$11),Allocation!$H$11/Allocation!$F$11,0))))</f>
        <v>0</v>
      </c>
      <c r="D31" s="28" t="n">
        <f aca="false">IF(Allocation!$H$12=0,0,IF(Allocation!$D$12="Point in time",IF($B31=Allocation!$E$12,Allocation!$H$12,0),IF(OR(Allocation!$F$12="",Allocation!$F$12=0),0,IF(AND($B31&gt;=Allocation!$E$12,$B31&lt;Allocation!$E$12+Allocation!$F$12),Allocation!$H$12/Allocation!$F$12,0))))</f>
        <v>18</v>
      </c>
      <c r="E31" s="28" t="n">
        <f aca="false">IF(Allocation!$H$13=0,0,IF(Allocation!$D$13="Point in time",IF($B31=Allocation!$E$13,Allocation!$H$13,0),IF(OR(Allocation!$F$13="",Allocation!$F$13=0),0,IF(AND($B31&gt;=Allocation!$E$13,$B31&lt;Allocation!$E$13+Allocation!$F$13),Allocation!$H$13/Allocation!$F$13,0))))</f>
        <v>0</v>
      </c>
      <c r="F31" s="28" t="n">
        <f aca="false">IF(Allocation!$H$14=0,0,IF(Allocation!$D$14="Point in time",IF($B31=Allocation!$E$14,Allocation!$H$14,0),IF(OR(Allocation!$F$14="",Allocation!$F$14=0),0,IF(AND($B31&gt;=Allocation!$E$14,$B31&lt;Allocation!$E$14+Allocation!$F$14),Allocation!$H$14/Allocation!$F$14,0))))</f>
        <v>0</v>
      </c>
      <c r="G31" s="28" t="n">
        <f aca="false">IF(Allocation!$H$15=0,0,IF(Allocation!$D$15="Point in time",IF($B31=Allocation!$E$15,Allocation!$H$15,0),IF(OR(Allocation!$F$15="",Allocation!$F$15=0),0,IF(AND($B31&gt;=Allocation!$E$15,$B31&lt;Allocation!$E$15+Allocation!$F$15),Allocation!$H$15/Allocation!$F$15,0))))</f>
        <v>0</v>
      </c>
      <c r="H31" s="28" t="n">
        <f aca="false">IF(Allocation!$H$16=0,0,IF(Allocation!$D$16="Point in time",IF($B31=Allocation!$E$16,Allocation!$H$16,0),IF(OR(Allocation!$F$16="",Allocation!$F$16=0),0,IF(AND($B31&gt;=Allocation!$E$16,$B31&lt;Allocation!$E$16+Allocation!$F$16),Allocation!$H$16/Allocation!$F$16,0))))</f>
        <v>0</v>
      </c>
      <c r="I31" s="28" t="n">
        <f aca="false">IF(Allocation!$H$17=0,0,IF(Allocation!$D$17="Point in time",IF($B31=Allocation!$E$17,Allocation!$H$17,0),IF(OR(Allocation!$F$17="",Allocation!$F$17=0),0,IF(AND($B31&gt;=Allocation!$E$17,$B31&lt;Allocation!$E$17+Allocation!$F$17),Allocation!$H$17/Allocation!$F$17,0))))</f>
        <v>0</v>
      </c>
      <c r="J31" s="28" t="n">
        <f aca="false">IF(Allocation!$H$18=0,0,IF(Allocation!$D$18="Point in time",IF($B31=Allocation!$E$18,Allocation!$H$18,0),IF(OR(Allocation!$F$18="",Allocation!$F$18=0),0,IF(AND($B31&gt;=Allocation!$E$18,$B31&lt;Allocation!$E$18+Allocation!$F$18),Allocation!$H$18/Allocation!$F$18,0))))</f>
        <v>0</v>
      </c>
      <c r="K31" s="46" t="n">
        <f aca="false">SUM(C31:J31)</f>
        <v>18</v>
      </c>
      <c r="L31" s="28" t="n">
        <f aca="false">L30+K31</f>
        <v>720</v>
      </c>
    </row>
    <row r="32" customFormat="false" ht="18" hidden="false" customHeight="false" outlineLevel="0" collapsed="false">
      <c r="B32" s="41" t="n">
        <v>25</v>
      </c>
      <c r="C32" s="28" t="n">
        <f aca="false">IF(Allocation!$H$11=0,0,IF(Allocation!$D$11="Point in time",IF($B32=Allocation!$E$11,Allocation!$H$11,0),IF(OR(Allocation!$F$11="",Allocation!$F$11=0),0,IF(AND($B32&gt;=Allocation!$E$11,$B32&lt;Allocation!$E$11+Allocation!$F$11),Allocation!$H$11/Allocation!$F$11,0))))</f>
        <v>0</v>
      </c>
      <c r="D32" s="28" t="n">
        <f aca="false">IF(Allocation!$H$12=0,0,IF(Allocation!$D$12="Point in time",IF($B32=Allocation!$E$12,Allocation!$H$12,0),IF(OR(Allocation!$F$12="",Allocation!$F$12=0),0,IF(AND($B32&gt;=Allocation!$E$12,$B32&lt;Allocation!$E$12+Allocation!$F$12),Allocation!$H$12/Allocation!$F$12,0))))</f>
        <v>0</v>
      </c>
      <c r="E32" s="28" t="n">
        <f aca="false">IF(Allocation!$H$13=0,0,IF(Allocation!$D$13="Point in time",IF($B32=Allocation!$E$13,Allocation!$H$13,0),IF(OR(Allocation!$F$13="",Allocation!$F$13=0),0,IF(AND($B32&gt;=Allocation!$E$13,$B32&lt;Allocation!$E$13+Allocation!$F$13),Allocation!$H$13/Allocation!$F$13,0))))</f>
        <v>0</v>
      </c>
      <c r="F32" s="28" t="n">
        <f aca="false">IF(Allocation!$H$14=0,0,IF(Allocation!$D$14="Point in time",IF($B32=Allocation!$E$14,Allocation!$H$14,0),IF(OR(Allocation!$F$14="",Allocation!$F$14=0),0,IF(AND($B32&gt;=Allocation!$E$14,$B32&lt;Allocation!$E$14+Allocation!$F$14),Allocation!$H$14/Allocation!$F$14,0))))</f>
        <v>0</v>
      </c>
      <c r="G32" s="28" t="n">
        <f aca="false">IF(Allocation!$H$15=0,0,IF(Allocation!$D$15="Point in time",IF($B32=Allocation!$E$15,Allocation!$H$15,0),IF(OR(Allocation!$F$15="",Allocation!$F$15=0),0,IF(AND($B32&gt;=Allocation!$E$15,$B32&lt;Allocation!$E$15+Allocation!$F$15),Allocation!$H$15/Allocation!$F$15,0))))</f>
        <v>0</v>
      </c>
      <c r="H32" s="28" t="n">
        <f aca="false">IF(Allocation!$H$16=0,0,IF(Allocation!$D$16="Point in time",IF($B32=Allocation!$E$16,Allocation!$H$16,0),IF(OR(Allocation!$F$16="",Allocation!$F$16=0),0,IF(AND($B32&gt;=Allocation!$E$16,$B32&lt;Allocation!$E$16+Allocation!$F$16),Allocation!$H$16/Allocation!$F$16,0))))</f>
        <v>0</v>
      </c>
      <c r="I32" s="28" t="n">
        <f aca="false">IF(Allocation!$H$17=0,0,IF(Allocation!$D$17="Point in time",IF($B32=Allocation!$E$17,Allocation!$H$17,0),IF(OR(Allocation!$F$17="",Allocation!$F$17=0),0,IF(AND($B32&gt;=Allocation!$E$17,$B32&lt;Allocation!$E$17+Allocation!$F$17),Allocation!$H$17/Allocation!$F$17,0))))</f>
        <v>0</v>
      </c>
      <c r="J32" s="28" t="n">
        <f aca="false">IF(Allocation!$H$18=0,0,IF(Allocation!$D$18="Point in time",IF($B32=Allocation!$E$18,Allocation!$H$18,0),IF(OR(Allocation!$F$18="",Allocation!$F$18=0),0,IF(AND($B32&gt;=Allocation!$E$18,$B32&lt;Allocation!$E$18+Allocation!$F$18),Allocation!$H$18/Allocation!$F$18,0))))</f>
        <v>0</v>
      </c>
      <c r="K32" s="46" t="n">
        <f aca="false">SUM(C32:J32)</f>
        <v>0</v>
      </c>
      <c r="L32" s="28" t="n">
        <f aca="false">L31+K32</f>
        <v>720</v>
      </c>
    </row>
    <row r="33" customFormat="false" ht="18" hidden="false" customHeight="false" outlineLevel="0" collapsed="false">
      <c r="B33" s="41" t="n">
        <v>26</v>
      </c>
      <c r="C33" s="28" t="n">
        <f aca="false">IF(Allocation!$H$11=0,0,IF(Allocation!$D$11="Point in time",IF($B33=Allocation!$E$11,Allocation!$H$11,0),IF(OR(Allocation!$F$11="",Allocation!$F$11=0),0,IF(AND($B33&gt;=Allocation!$E$11,$B33&lt;Allocation!$E$11+Allocation!$F$11),Allocation!$H$11/Allocation!$F$11,0))))</f>
        <v>0</v>
      </c>
      <c r="D33" s="28" t="n">
        <f aca="false">IF(Allocation!$H$12=0,0,IF(Allocation!$D$12="Point in time",IF($B33=Allocation!$E$12,Allocation!$H$12,0),IF(OR(Allocation!$F$12="",Allocation!$F$12=0),0,IF(AND($B33&gt;=Allocation!$E$12,$B33&lt;Allocation!$E$12+Allocation!$F$12),Allocation!$H$12/Allocation!$F$12,0))))</f>
        <v>0</v>
      </c>
      <c r="E33" s="28" t="n">
        <f aca="false">IF(Allocation!$H$13=0,0,IF(Allocation!$D$13="Point in time",IF($B33=Allocation!$E$13,Allocation!$H$13,0),IF(OR(Allocation!$F$13="",Allocation!$F$13=0),0,IF(AND($B33&gt;=Allocation!$E$13,$B33&lt;Allocation!$E$13+Allocation!$F$13),Allocation!$H$13/Allocation!$F$13,0))))</f>
        <v>0</v>
      </c>
      <c r="F33" s="28" t="n">
        <f aca="false">IF(Allocation!$H$14=0,0,IF(Allocation!$D$14="Point in time",IF($B33=Allocation!$E$14,Allocation!$H$14,0),IF(OR(Allocation!$F$14="",Allocation!$F$14=0),0,IF(AND($B33&gt;=Allocation!$E$14,$B33&lt;Allocation!$E$14+Allocation!$F$14),Allocation!$H$14/Allocation!$F$14,0))))</f>
        <v>0</v>
      </c>
      <c r="G33" s="28" t="n">
        <f aca="false">IF(Allocation!$H$15=0,0,IF(Allocation!$D$15="Point in time",IF($B33=Allocation!$E$15,Allocation!$H$15,0),IF(OR(Allocation!$F$15="",Allocation!$F$15=0),0,IF(AND($B33&gt;=Allocation!$E$15,$B33&lt;Allocation!$E$15+Allocation!$F$15),Allocation!$H$15/Allocation!$F$15,0))))</f>
        <v>0</v>
      </c>
      <c r="H33" s="28" t="n">
        <f aca="false">IF(Allocation!$H$16=0,0,IF(Allocation!$D$16="Point in time",IF($B33=Allocation!$E$16,Allocation!$H$16,0),IF(OR(Allocation!$F$16="",Allocation!$F$16=0),0,IF(AND($B33&gt;=Allocation!$E$16,$B33&lt;Allocation!$E$16+Allocation!$F$16),Allocation!$H$16/Allocation!$F$16,0))))</f>
        <v>0</v>
      </c>
      <c r="I33" s="28" t="n">
        <f aca="false">IF(Allocation!$H$17=0,0,IF(Allocation!$D$17="Point in time",IF($B33=Allocation!$E$17,Allocation!$H$17,0),IF(OR(Allocation!$F$17="",Allocation!$F$17=0),0,IF(AND($B33&gt;=Allocation!$E$17,$B33&lt;Allocation!$E$17+Allocation!$F$17),Allocation!$H$17/Allocation!$F$17,0))))</f>
        <v>0</v>
      </c>
      <c r="J33" s="28" t="n">
        <f aca="false">IF(Allocation!$H$18=0,0,IF(Allocation!$D$18="Point in time",IF($B33=Allocation!$E$18,Allocation!$H$18,0),IF(OR(Allocation!$F$18="",Allocation!$F$18=0),0,IF(AND($B33&gt;=Allocation!$E$18,$B33&lt;Allocation!$E$18+Allocation!$F$18),Allocation!$H$18/Allocation!$F$18,0))))</f>
        <v>0</v>
      </c>
      <c r="K33" s="46" t="n">
        <f aca="false">SUM(C33:J33)</f>
        <v>0</v>
      </c>
      <c r="L33" s="28" t="n">
        <f aca="false">L32+K33</f>
        <v>720</v>
      </c>
    </row>
    <row r="34" customFormat="false" ht="18" hidden="false" customHeight="false" outlineLevel="0" collapsed="false">
      <c r="B34" s="41" t="n">
        <v>27</v>
      </c>
      <c r="C34" s="28" t="n">
        <f aca="false">IF(Allocation!$H$11=0,0,IF(Allocation!$D$11="Point in time",IF($B34=Allocation!$E$11,Allocation!$H$11,0),IF(OR(Allocation!$F$11="",Allocation!$F$11=0),0,IF(AND($B34&gt;=Allocation!$E$11,$B34&lt;Allocation!$E$11+Allocation!$F$11),Allocation!$H$11/Allocation!$F$11,0))))</f>
        <v>0</v>
      </c>
      <c r="D34" s="28" t="n">
        <f aca="false">IF(Allocation!$H$12=0,0,IF(Allocation!$D$12="Point in time",IF($B34=Allocation!$E$12,Allocation!$H$12,0),IF(OR(Allocation!$F$12="",Allocation!$F$12=0),0,IF(AND($B34&gt;=Allocation!$E$12,$B34&lt;Allocation!$E$12+Allocation!$F$12),Allocation!$H$12/Allocation!$F$12,0))))</f>
        <v>0</v>
      </c>
      <c r="E34" s="28" t="n">
        <f aca="false">IF(Allocation!$H$13=0,0,IF(Allocation!$D$13="Point in time",IF($B34=Allocation!$E$13,Allocation!$H$13,0),IF(OR(Allocation!$F$13="",Allocation!$F$13=0),0,IF(AND($B34&gt;=Allocation!$E$13,$B34&lt;Allocation!$E$13+Allocation!$F$13),Allocation!$H$13/Allocation!$F$13,0))))</f>
        <v>0</v>
      </c>
      <c r="F34" s="28" t="n">
        <f aca="false">IF(Allocation!$H$14=0,0,IF(Allocation!$D$14="Point in time",IF($B34=Allocation!$E$14,Allocation!$H$14,0),IF(OR(Allocation!$F$14="",Allocation!$F$14=0),0,IF(AND($B34&gt;=Allocation!$E$14,$B34&lt;Allocation!$E$14+Allocation!$F$14),Allocation!$H$14/Allocation!$F$14,0))))</f>
        <v>0</v>
      </c>
      <c r="G34" s="28" t="n">
        <f aca="false">IF(Allocation!$H$15=0,0,IF(Allocation!$D$15="Point in time",IF($B34=Allocation!$E$15,Allocation!$H$15,0),IF(OR(Allocation!$F$15="",Allocation!$F$15=0),0,IF(AND($B34&gt;=Allocation!$E$15,$B34&lt;Allocation!$E$15+Allocation!$F$15),Allocation!$H$15/Allocation!$F$15,0))))</f>
        <v>0</v>
      </c>
      <c r="H34" s="28" t="n">
        <f aca="false">IF(Allocation!$H$16=0,0,IF(Allocation!$D$16="Point in time",IF($B34=Allocation!$E$16,Allocation!$H$16,0),IF(OR(Allocation!$F$16="",Allocation!$F$16=0),0,IF(AND($B34&gt;=Allocation!$E$16,$B34&lt;Allocation!$E$16+Allocation!$F$16),Allocation!$H$16/Allocation!$F$16,0))))</f>
        <v>0</v>
      </c>
      <c r="I34" s="28" t="n">
        <f aca="false">IF(Allocation!$H$17=0,0,IF(Allocation!$D$17="Point in time",IF($B34=Allocation!$E$17,Allocation!$H$17,0),IF(OR(Allocation!$F$17="",Allocation!$F$17=0),0,IF(AND($B34&gt;=Allocation!$E$17,$B34&lt;Allocation!$E$17+Allocation!$F$17),Allocation!$H$17/Allocation!$F$17,0))))</f>
        <v>0</v>
      </c>
      <c r="J34" s="28" t="n">
        <f aca="false">IF(Allocation!$H$18=0,0,IF(Allocation!$D$18="Point in time",IF($B34=Allocation!$E$18,Allocation!$H$18,0),IF(OR(Allocation!$F$18="",Allocation!$F$18=0),0,IF(AND($B34&gt;=Allocation!$E$18,$B34&lt;Allocation!$E$18+Allocation!$F$18),Allocation!$H$18/Allocation!$F$18,0))))</f>
        <v>0</v>
      </c>
      <c r="K34" s="46" t="n">
        <f aca="false">SUM(C34:J34)</f>
        <v>0</v>
      </c>
      <c r="L34" s="28" t="n">
        <f aca="false">L33+K34</f>
        <v>720</v>
      </c>
    </row>
    <row r="35" customFormat="false" ht="18" hidden="false" customHeight="false" outlineLevel="0" collapsed="false">
      <c r="B35" s="41" t="n">
        <v>28</v>
      </c>
      <c r="C35" s="28" t="n">
        <f aca="false">IF(Allocation!$H$11=0,0,IF(Allocation!$D$11="Point in time",IF($B35=Allocation!$E$11,Allocation!$H$11,0),IF(OR(Allocation!$F$11="",Allocation!$F$11=0),0,IF(AND($B35&gt;=Allocation!$E$11,$B35&lt;Allocation!$E$11+Allocation!$F$11),Allocation!$H$11/Allocation!$F$11,0))))</f>
        <v>0</v>
      </c>
      <c r="D35" s="28" t="n">
        <f aca="false">IF(Allocation!$H$12=0,0,IF(Allocation!$D$12="Point in time",IF($B35=Allocation!$E$12,Allocation!$H$12,0),IF(OR(Allocation!$F$12="",Allocation!$F$12=0),0,IF(AND($B35&gt;=Allocation!$E$12,$B35&lt;Allocation!$E$12+Allocation!$F$12),Allocation!$H$12/Allocation!$F$12,0))))</f>
        <v>0</v>
      </c>
      <c r="E35" s="28" t="n">
        <f aca="false">IF(Allocation!$H$13=0,0,IF(Allocation!$D$13="Point in time",IF($B35=Allocation!$E$13,Allocation!$H$13,0),IF(OR(Allocation!$F$13="",Allocation!$F$13=0),0,IF(AND($B35&gt;=Allocation!$E$13,$B35&lt;Allocation!$E$13+Allocation!$F$13),Allocation!$H$13/Allocation!$F$13,0))))</f>
        <v>0</v>
      </c>
      <c r="F35" s="28" t="n">
        <f aca="false">IF(Allocation!$H$14=0,0,IF(Allocation!$D$14="Point in time",IF($B35=Allocation!$E$14,Allocation!$H$14,0),IF(OR(Allocation!$F$14="",Allocation!$F$14=0),0,IF(AND($B35&gt;=Allocation!$E$14,$B35&lt;Allocation!$E$14+Allocation!$F$14),Allocation!$H$14/Allocation!$F$14,0))))</f>
        <v>0</v>
      </c>
      <c r="G35" s="28" t="n">
        <f aca="false">IF(Allocation!$H$15=0,0,IF(Allocation!$D$15="Point in time",IF($B35=Allocation!$E$15,Allocation!$H$15,0),IF(OR(Allocation!$F$15="",Allocation!$F$15=0),0,IF(AND($B35&gt;=Allocation!$E$15,$B35&lt;Allocation!$E$15+Allocation!$F$15),Allocation!$H$15/Allocation!$F$15,0))))</f>
        <v>0</v>
      </c>
      <c r="H35" s="28" t="n">
        <f aca="false">IF(Allocation!$H$16=0,0,IF(Allocation!$D$16="Point in time",IF($B35=Allocation!$E$16,Allocation!$H$16,0),IF(OR(Allocation!$F$16="",Allocation!$F$16=0),0,IF(AND($B35&gt;=Allocation!$E$16,$B35&lt;Allocation!$E$16+Allocation!$F$16),Allocation!$H$16/Allocation!$F$16,0))))</f>
        <v>0</v>
      </c>
      <c r="I35" s="28" t="n">
        <f aca="false">IF(Allocation!$H$17=0,0,IF(Allocation!$D$17="Point in time",IF($B35=Allocation!$E$17,Allocation!$H$17,0),IF(OR(Allocation!$F$17="",Allocation!$F$17=0),0,IF(AND($B35&gt;=Allocation!$E$17,$B35&lt;Allocation!$E$17+Allocation!$F$17),Allocation!$H$17/Allocation!$F$17,0))))</f>
        <v>0</v>
      </c>
      <c r="J35" s="28" t="n">
        <f aca="false">IF(Allocation!$H$18=0,0,IF(Allocation!$D$18="Point in time",IF($B35=Allocation!$E$18,Allocation!$H$18,0),IF(OR(Allocation!$F$18="",Allocation!$F$18=0),0,IF(AND($B35&gt;=Allocation!$E$18,$B35&lt;Allocation!$E$18+Allocation!$F$18),Allocation!$H$18/Allocation!$F$18,0))))</f>
        <v>0</v>
      </c>
      <c r="K35" s="46" t="n">
        <f aca="false">SUM(C35:J35)</f>
        <v>0</v>
      </c>
      <c r="L35" s="28" t="n">
        <f aca="false">L34+K35</f>
        <v>720</v>
      </c>
    </row>
    <row r="36" customFormat="false" ht="18" hidden="false" customHeight="false" outlineLevel="0" collapsed="false">
      <c r="B36" s="41" t="n">
        <v>29</v>
      </c>
      <c r="C36" s="28" t="n">
        <f aca="false">IF(Allocation!$H$11=0,0,IF(Allocation!$D$11="Point in time",IF($B36=Allocation!$E$11,Allocation!$H$11,0),IF(OR(Allocation!$F$11="",Allocation!$F$11=0),0,IF(AND($B36&gt;=Allocation!$E$11,$B36&lt;Allocation!$E$11+Allocation!$F$11),Allocation!$H$11/Allocation!$F$11,0))))</f>
        <v>0</v>
      </c>
      <c r="D36" s="28" t="n">
        <f aca="false">IF(Allocation!$H$12=0,0,IF(Allocation!$D$12="Point in time",IF($B36=Allocation!$E$12,Allocation!$H$12,0),IF(OR(Allocation!$F$12="",Allocation!$F$12=0),0,IF(AND($B36&gt;=Allocation!$E$12,$B36&lt;Allocation!$E$12+Allocation!$F$12),Allocation!$H$12/Allocation!$F$12,0))))</f>
        <v>0</v>
      </c>
      <c r="E36" s="28" t="n">
        <f aca="false">IF(Allocation!$H$13=0,0,IF(Allocation!$D$13="Point in time",IF($B36=Allocation!$E$13,Allocation!$H$13,0),IF(OR(Allocation!$F$13="",Allocation!$F$13=0),0,IF(AND($B36&gt;=Allocation!$E$13,$B36&lt;Allocation!$E$13+Allocation!$F$13),Allocation!$H$13/Allocation!$F$13,0))))</f>
        <v>0</v>
      </c>
      <c r="F36" s="28" t="n">
        <f aca="false">IF(Allocation!$H$14=0,0,IF(Allocation!$D$14="Point in time",IF($B36=Allocation!$E$14,Allocation!$H$14,0),IF(OR(Allocation!$F$14="",Allocation!$F$14=0),0,IF(AND($B36&gt;=Allocation!$E$14,$B36&lt;Allocation!$E$14+Allocation!$F$14),Allocation!$H$14/Allocation!$F$14,0))))</f>
        <v>0</v>
      </c>
      <c r="G36" s="28" t="n">
        <f aca="false">IF(Allocation!$H$15=0,0,IF(Allocation!$D$15="Point in time",IF($B36=Allocation!$E$15,Allocation!$H$15,0),IF(OR(Allocation!$F$15="",Allocation!$F$15=0),0,IF(AND($B36&gt;=Allocation!$E$15,$B36&lt;Allocation!$E$15+Allocation!$F$15),Allocation!$H$15/Allocation!$F$15,0))))</f>
        <v>0</v>
      </c>
      <c r="H36" s="28" t="n">
        <f aca="false">IF(Allocation!$H$16=0,0,IF(Allocation!$D$16="Point in time",IF($B36=Allocation!$E$16,Allocation!$H$16,0),IF(OR(Allocation!$F$16="",Allocation!$F$16=0),0,IF(AND($B36&gt;=Allocation!$E$16,$B36&lt;Allocation!$E$16+Allocation!$F$16),Allocation!$H$16/Allocation!$F$16,0))))</f>
        <v>0</v>
      </c>
      <c r="I36" s="28" t="n">
        <f aca="false">IF(Allocation!$H$17=0,0,IF(Allocation!$D$17="Point in time",IF($B36=Allocation!$E$17,Allocation!$H$17,0),IF(OR(Allocation!$F$17="",Allocation!$F$17=0),0,IF(AND($B36&gt;=Allocation!$E$17,$B36&lt;Allocation!$E$17+Allocation!$F$17),Allocation!$H$17/Allocation!$F$17,0))))</f>
        <v>0</v>
      </c>
      <c r="J36" s="28" t="n">
        <f aca="false">IF(Allocation!$H$18=0,0,IF(Allocation!$D$18="Point in time",IF($B36=Allocation!$E$18,Allocation!$H$18,0),IF(OR(Allocation!$F$18="",Allocation!$F$18=0),0,IF(AND($B36&gt;=Allocation!$E$18,$B36&lt;Allocation!$E$18+Allocation!$F$18),Allocation!$H$18/Allocation!$F$18,0))))</f>
        <v>0</v>
      </c>
      <c r="K36" s="46" t="n">
        <f aca="false">SUM(C36:J36)</f>
        <v>0</v>
      </c>
      <c r="L36" s="28" t="n">
        <f aca="false">L35+K36</f>
        <v>720</v>
      </c>
    </row>
    <row r="37" customFormat="false" ht="18" hidden="false" customHeight="false" outlineLevel="0" collapsed="false">
      <c r="B37" s="41" t="n">
        <v>30</v>
      </c>
      <c r="C37" s="28" t="n">
        <f aca="false">IF(Allocation!$H$11=0,0,IF(Allocation!$D$11="Point in time",IF($B37=Allocation!$E$11,Allocation!$H$11,0),IF(OR(Allocation!$F$11="",Allocation!$F$11=0),0,IF(AND($B37&gt;=Allocation!$E$11,$B37&lt;Allocation!$E$11+Allocation!$F$11),Allocation!$H$11/Allocation!$F$11,0))))</f>
        <v>0</v>
      </c>
      <c r="D37" s="28" t="n">
        <f aca="false">IF(Allocation!$H$12=0,0,IF(Allocation!$D$12="Point in time",IF($B37=Allocation!$E$12,Allocation!$H$12,0),IF(OR(Allocation!$F$12="",Allocation!$F$12=0),0,IF(AND($B37&gt;=Allocation!$E$12,$B37&lt;Allocation!$E$12+Allocation!$F$12),Allocation!$H$12/Allocation!$F$12,0))))</f>
        <v>0</v>
      </c>
      <c r="E37" s="28" t="n">
        <f aca="false">IF(Allocation!$H$13=0,0,IF(Allocation!$D$13="Point in time",IF($B37=Allocation!$E$13,Allocation!$H$13,0),IF(OR(Allocation!$F$13="",Allocation!$F$13=0),0,IF(AND($B37&gt;=Allocation!$E$13,$B37&lt;Allocation!$E$13+Allocation!$F$13),Allocation!$H$13/Allocation!$F$13,0))))</f>
        <v>0</v>
      </c>
      <c r="F37" s="28" t="n">
        <f aca="false">IF(Allocation!$H$14=0,0,IF(Allocation!$D$14="Point in time",IF($B37=Allocation!$E$14,Allocation!$H$14,0),IF(OR(Allocation!$F$14="",Allocation!$F$14=0),0,IF(AND($B37&gt;=Allocation!$E$14,$B37&lt;Allocation!$E$14+Allocation!$F$14),Allocation!$H$14/Allocation!$F$14,0))))</f>
        <v>0</v>
      </c>
      <c r="G37" s="28" t="n">
        <f aca="false">IF(Allocation!$H$15=0,0,IF(Allocation!$D$15="Point in time",IF($B37=Allocation!$E$15,Allocation!$H$15,0),IF(OR(Allocation!$F$15="",Allocation!$F$15=0),0,IF(AND($B37&gt;=Allocation!$E$15,$B37&lt;Allocation!$E$15+Allocation!$F$15),Allocation!$H$15/Allocation!$F$15,0))))</f>
        <v>0</v>
      </c>
      <c r="H37" s="28" t="n">
        <f aca="false">IF(Allocation!$H$16=0,0,IF(Allocation!$D$16="Point in time",IF($B37=Allocation!$E$16,Allocation!$H$16,0),IF(OR(Allocation!$F$16="",Allocation!$F$16=0),0,IF(AND($B37&gt;=Allocation!$E$16,$B37&lt;Allocation!$E$16+Allocation!$F$16),Allocation!$H$16/Allocation!$F$16,0))))</f>
        <v>0</v>
      </c>
      <c r="I37" s="28" t="n">
        <f aca="false">IF(Allocation!$H$17=0,0,IF(Allocation!$D$17="Point in time",IF($B37=Allocation!$E$17,Allocation!$H$17,0),IF(OR(Allocation!$F$17="",Allocation!$F$17=0),0,IF(AND($B37&gt;=Allocation!$E$17,$B37&lt;Allocation!$E$17+Allocation!$F$17),Allocation!$H$17/Allocation!$F$17,0))))</f>
        <v>0</v>
      </c>
      <c r="J37" s="28" t="n">
        <f aca="false">IF(Allocation!$H$18=0,0,IF(Allocation!$D$18="Point in time",IF($B37=Allocation!$E$18,Allocation!$H$18,0),IF(OR(Allocation!$F$18="",Allocation!$F$18=0),0,IF(AND($B37&gt;=Allocation!$E$18,$B37&lt;Allocation!$E$18+Allocation!$F$18),Allocation!$H$18/Allocation!$F$18,0))))</f>
        <v>0</v>
      </c>
      <c r="K37" s="46" t="n">
        <f aca="false">SUM(C37:J37)</f>
        <v>0</v>
      </c>
      <c r="L37" s="28" t="n">
        <f aca="false">L36+K37</f>
        <v>720</v>
      </c>
    </row>
    <row r="38" customFormat="false" ht="18" hidden="false" customHeight="false" outlineLevel="0" collapsed="false">
      <c r="B38" s="41" t="n">
        <v>31</v>
      </c>
      <c r="C38" s="28" t="n">
        <f aca="false">IF(Allocation!$H$11=0,0,IF(Allocation!$D$11="Point in time",IF($B38=Allocation!$E$11,Allocation!$H$11,0),IF(OR(Allocation!$F$11="",Allocation!$F$11=0),0,IF(AND($B38&gt;=Allocation!$E$11,$B38&lt;Allocation!$E$11+Allocation!$F$11),Allocation!$H$11/Allocation!$F$11,0))))</f>
        <v>0</v>
      </c>
      <c r="D38" s="28" t="n">
        <f aca="false">IF(Allocation!$H$12=0,0,IF(Allocation!$D$12="Point in time",IF($B38=Allocation!$E$12,Allocation!$H$12,0),IF(OR(Allocation!$F$12="",Allocation!$F$12=0),0,IF(AND($B38&gt;=Allocation!$E$12,$B38&lt;Allocation!$E$12+Allocation!$F$12),Allocation!$H$12/Allocation!$F$12,0))))</f>
        <v>0</v>
      </c>
      <c r="E38" s="28" t="n">
        <f aca="false">IF(Allocation!$H$13=0,0,IF(Allocation!$D$13="Point in time",IF($B38=Allocation!$E$13,Allocation!$H$13,0),IF(OR(Allocation!$F$13="",Allocation!$F$13=0),0,IF(AND($B38&gt;=Allocation!$E$13,$B38&lt;Allocation!$E$13+Allocation!$F$13),Allocation!$H$13/Allocation!$F$13,0))))</f>
        <v>0</v>
      </c>
      <c r="F38" s="28" t="n">
        <f aca="false">IF(Allocation!$H$14=0,0,IF(Allocation!$D$14="Point in time",IF($B38=Allocation!$E$14,Allocation!$H$14,0),IF(OR(Allocation!$F$14="",Allocation!$F$14=0),0,IF(AND($B38&gt;=Allocation!$E$14,$B38&lt;Allocation!$E$14+Allocation!$F$14),Allocation!$H$14/Allocation!$F$14,0))))</f>
        <v>0</v>
      </c>
      <c r="G38" s="28" t="n">
        <f aca="false">IF(Allocation!$H$15=0,0,IF(Allocation!$D$15="Point in time",IF($B38=Allocation!$E$15,Allocation!$H$15,0),IF(OR(Allocation!$F$15="",Allocation!$F$15=0),0,IF(AND($B38&gt;=Allocation!$E$15,$B38&lt;Allocation!$E$15+Allocation!$F$15),Allocation!$H$15/Allocation!$F$15,0))))</f>
        <v>0</v>
      </c>
      <c r="H38" s="28" t="n">
        <f aca="false">IF(Allocation!$H$16=0,0,IF(Allocation!$D$16="Point in time",IF($B38=Allocation!$E$16,Allocation!$H$16,0),IF(OR(Allocation!$F$16="",Allocation!$F$16=0),0,IF(AND($B38&gt;=Allocation!$E$16,$B38&lt;Allocation!$E$16+Allocation!$F$16),Allocation!$H$16/Allocation!$F$16,0))))</f>
        <v>0</v>
      </c>
      <c r="I38" s="28" t="n">
        <f aca="false">IF(Allocation!$H$17=0,0,IF(Allocation!$D$17="Point in time",IF($B38=Allocation!$E$17,Allocation!$H$17,0),IF(OR(Allocation!$F$17="",Allocation!$F$17=0),0,IF(AND($B38&gt;=Allocation!$E$17,$B38&lt;Allocation!$E$17+Allocation!$F$17),Allocation!$H$17/Allocation!$F$17,0))))</f>
        <v>0</v>
      </c>
      <c r="J38" s="28" t="n">
        <f aca="false">IF(Allocation!$H$18=0,0,IF(Allocation!$D$18="Point in time",IF($B38=Allocation!$E$18,Allocation!$H$18,0),IF(OR(Allocation!$F$18="",Allocation!$F$18=0),0,IF(AND($B38&gt;=Allocation!$E$18,$B38&lt;Allocation!$E$18+Allocation!$F$18),Allocation!$H$18/Allocation!$F$18,0))))</f>
        <v>0</v>
      </c>
      <c r="K38" s="46" t="n">
        <f aca="false">SUM(C38:J38)</f>
        <v>0</v>
      </c>
      <c r="L38" s="28" t="n">
        <f aca="false">L37+K38</f>
        <v>720</v>
      </c>
    </row>
    <row r="39" customFormat="false" ht="18" hidden="false" customHeight="false" outlineLevel="0" collapsed="false">
      <c r="B39" s="41" t="n">
        <v>32</v>
      </c>
      <c r="C39" s="28" t="n">
        <f aca="false">IF(Allocation!$H$11=0,0,IF(Allocation!$D$11="Point in time",IF($B39=Allocation!$E$11,Allocation!$H$11,0),IF(OR(Allocation!$F$11="",Allocation!$F$11=0),0,IF(AND($B39&gt;=Allocation!$E$11,$B39&lt;Allocation!$E$11+Allocation!$F$11),Allocation!$H$11/Allocation!$F$11,0))))</f>
        <v>0</v>
      </c>
      <c r="D39" s="28" t="n">
        <f aca="false">IF(Allocation!$H$12=0,0,IF(Allocation!$D$12="Point in time",IF($B39=Allocation!$E$12,Allocation!$H$12,0),IF(OR(Allocation!$F$12="",Allocation!$F$12=0),0,IF(AND($B39&gt;=Allocation!$E$12,$B39&lt;Allocation!$E$12+Allocation!$F$12),Allocation!$H$12/Allocation!$F$12,0))))</f>
        <v>0</v>
      </c>
      <c r="E39" s="28" t="n">
        <f aca="false">IF(Allocation!$H$13=0,0,IF(Allocation!$D$13="Point in time",IF($B39=Allocation!$E$13,Allocation!$H$13,0),IF(OR(Allocation!$F$13="",Allocation!$F$13=0),0,IF(AND($B39&gt;=Allocation!$E$13,$B39&lt;Allocation!$E$13+Allocation!$F$13),Allocation!$H$13/Allocation!$F$13,0))))</f>
        <v>0</v>
      </c>
      <c r="F39" s="28" t="n">
        <f aca="false">IF(Allocation!$H$14=0,0,IF(Allocation!$D$14="Point in time",IF($B39=Allocation!$E$14,Allocation!$H$14,0),IF(OR(Allocation!$F$14="",Allocation!$F$14=0),0,IF(AND($B39&gt;=Allocation!$E$14,$B39&lt;Allocation!$E$14+Allocation!$F$14),Allocation!$H$14/Allocation!$F$14,0))))</f>
        <v>0</v>
      </c>
      <c r="G39" s="28" t="n">
        <f aca="false">IF(Allocation!$H$15=0,0,IF(Allocation!$D$15="Point in time",IF($B39=Allocation!$E$15,Allocation!$H$15,0),IF(OR(Allocation!$F$15="",Allocation!$F$15=0),0,IF(AND($B39&gt;=Allocation!$E$15,$B39&lt;Allocation!$E$15+Allocation!$F$15),Allocation!$H$15/Allocation!$F$15,0))))</f>
        <v>0</v>
      </c>
      <c r="H39" s="28" t="n">
        <f aca="false">IF(Allocation!$H$16=0,0,IF(Allocation!$D$16="Point in time",IF($B39=Allocation!$E$16,Allocation!$H$16,0),IF(OR(Allocation!$F$16="",Allocation!$F$16=0),0,IF(AND($B39&gt;=Allocation!$E$16,$B39&lt;Allocation!$E$16+Allocation!$F$16),Allocation!$H$16/Allocation!$F$16,0))))</f>
        <v>0</v>
      </c>
      <c r="I39" s="28" t="n">
        <f aca="false">IF(Allocation!$H$17=0,0,IF(Allocation!$D$17="Point in time",IF($B39=Allocation!$E$17,Allocation!$H$17,0),IF(OR(Allocation!$F$17="",Allocation!$F$17=0),0,IF(AND($B39&gt;=Allocation!$E$17,$B39&lt;Allocation!$E$17+Allocation!$F$17),Allocation!$H$17/Allocation!$F$17,0))))</f>
        <v>0</v>
      </c>
      <c r="J39" s="28" t="n">
        <f aca="false">IF(Allocation!$H$18=0,0,IF(Allocation!$D$18="Point in time",IF($B39=Allocation!$E$18,Allocation!$H$18,0),IF(OR(Allocation!$F$18="",Allocation!$F$18=0),0,IF(AND($B39&gt;=Allocation!$E$18,$B39&lt;Allocation!$E$18+Allocation!$F$18),Allocation!$H$18/Allocation!$F$18,0))))</f>
        <v>0</v>
      </c>
      <c r="K39" s="46" t="n">
        <f aca="false">SUM(C39:J39)</f>
        <v>0</v>
      </c>
      <c r="L39" s="28" t="n">
        <f aca="false">L38+K39</f>
        <v>720</v>
      </c>
    </row>
    <row r="40" customFormat="false" ht="18" hidden="false" customHeight="false" outlineLevel="0" collapsed="false">
      <c r="B40" s="41" t="n">
        <v>33</v>
      </c>
      <c r="C40" s="28" t="n">
        <f aca="false">IF(Allocation!$H$11=0,0,IF(Allocation!$D$11="Point in time",IF($B40=Allocation!$E$11,Allocation!$H$11,0),IF(OR(Allocation!$F$11="",Allocation!$F$11=0),0,IF(AND($B40&gt;=Allocation!$E$11,$B40&lt;Allocation!$E$11+Allocation!$F$11),Allocation!$H$11/Allocation!$F$11,0))))</f>
        <v>0</v>
      </c>
      <c r="D40" s="28" t="n">
        <f aca="false">IF(Allocation!$H$12=0,0,IF(Allocation!$D$12="Point in time",IF($B40=Allocation!$E$12,Allocation!$H$12,0),IF(OR(Allocation!$F$12="",Allocation!$F$12=0),0,IF(AND($B40&gt;=Allocation!$E$12,$B40&lt;Allocation!$E$12+Allocation!$F$12),Allocation!$H$12/Allocation!$F$12,0))))</f>
        <v>0</v>
      </c>
      <c r="E40" s="28" t="n">
        <f aca="false">IF(Allocation!$H$13=0,0,IF(Allocation!$D$13="Point in time",IF($B40=Allocation!$E$13,Allocation!$H$13,0),IF(OR(Allocation!$F$13="",Allocation!$F$13=0),0,IF(AND($B40&gt;=Allocation!$E$13,$B40&lt;Allocation!$E$13+Allocation!$F$13),Allocation!$H$13/Allocation!$F$13,0))))</f>
        <v>0</v>
      </c>
      <c r="F40" s="28" t="n">
        <f aca="false">IF(Allocation!$H$14=0,0,IF(Allocation!$D$14="Point in time",IF($B40=Allocation!$E$14,Allocation!$H$14,0),IF(OR(Allocation!$F$14="",Allocation!$F$14=0),0,IF(AND($B40&gt;=Allocation!$E$14,$B40&lt;Allocation!$E$14+Allocation!$F$14),Allocation!$H$14/Allocation!$F$14,0))))</f>
        <v>0</v>
      </c>
      <c r="G40" s="28" t="n">
        <f aca="false">IF(Allocation!$H$15=0,0,IF(Allocation!$D$15="Point in time",IF($B40=Allocation!$E$15,Allocation!$H$15,0),IF(OR(Allocation!$F$15="",Allocation!$F$15=0),0,IF(AND($B40&gt;=Allocation!$E$15,$B40&lt;Allocation!$E$15+Allocation!$F$15),Allocation!$H$15/Allocation!$F$15,0))))</f>
        <v>0</v>
      </c>
      <c r="H40" s="28" t="n">
        <f aca="false">IF(Allocation!$H$16=0,0,IF(Allocation!$D$16="Point in time",IF($B40=Allocation!$E$16,Allocation!$H$16,0),IF(OR(Allocation!$F$16="",Allocation!$F$16=0),0,IF(AND($B40&gt;=Allocation!$E$16,$B40&lt;Allocation!$E$16+Allocation!$F$16),Allocation!$H$16/Allocation!$F$16,0))))</f>
        <v>0</v>
      </c>
      <c r="I40" s="28" t="n">
        <f aca="false">IF(Allocation!$H$17=0,0,IF(Allocation!$D$17="Point in time",IF($B40=Allocation!$E$17,Allocation!$H$17,0),IF(OR(Allocation!$F$17="",Allocation!$F$17=0),0,IF(AND($B40&gt;=Allocation!$E$17,$B40&lt;Allocation!$E$17+Allocation!$F$17),Allocation!$H$17/Allocation!$F$17,0))))</f>
        <v>0</v>
      </c>
      <c r="J40" s="28" t="n">
        <f aca="false">IF(Allocation!$H$18=0,0,IF(Allocation!$D$18="Point in time",IF($B40=Allocation!$E$18,Allocation!$H$18,0),IF(OR(Allocation!$F$18="",Allocation!$F$18=0),0,IF(AND($B40&gt;=Allocation!$E$18,$B40&lt;Allocation!$E$18+Allocation!$F$18),Allocation!$H$18/Allocation!$F$18,0))))</f>
        <v>0</v>
      </c>
      <c r="K40" s="46" t="n">
        <f aca="false">SUM(C40:J40)</f>
        <v>0</v>
      </c>
      <c r="L40" s="28" t="n">
        <f aca="false">L39+K40</f>
        <v>720</v>
      </c>
    </row>
    <row r="41" customFormat="false" ht="18" hidden="false" customHeight="false" outlineLevel="0" collapsed="false">
      <c r="B41" s="41" t="n">
        <v>34</v>
      </c>
      <c r="C41" s="28" t="n">
        <f aca="false">IF(Allocation!$H$11=0,0,IF(Allocation!$D$11="Point in time",IF($B41=Allocation!$E$11,Allocation!$H$11,0),IF(OR(Allocation!$F$11="",Allocation!$F$11=0),0,IF(AND($B41&gt;=Allocation!$E$11,$B41&lt;Allocation!$E$11+Allocation!$F$11),Allocation!$H$11/Allocation!$F$11,0))))</f>
        <v>0</v>
      </c>
      <c r="D41" s="28" t="n">
        <f aca="false">IF(Allocation!$H$12=0,0,IF(Allocation!$D$12="Point in time",IF($B41=Allocation!$E$12,Allocation!$H$12,0),IF(OR(Allocation!$F$12="",Allocation!$F$12=0),0,IF(AND($B41&gt;=Allocation!$E$12,$B41&lt;Allocation!$E$12+Allocation!$F$12),Allocation!$H$12/Allocation!$F$12,0))))</f>
        <v>0</v>
      </c>
      <c r="E41" s="28" t="n">
        <f aca="false">IF(Allocation!$H$13=0,0,IF(Allocation!$D$13="Point in time",IF($B41=Allocation!$E$13,Allocation!$H$13,0),IF(OR(Allocation!$F$13="",Allocation!$F$13=0),0,IF(AND($B41&gt;=Allocation!$E$13,$B41&lt;Allocation!$E$13+Allocation!$F$13),Allocation!$H$13/Allocation!$F$13,0))))</f>
        <v>0</v>
      </c>
      <c r="F41" s="28" t="n">
        <f aca="false">IF(Allocation!$H$14=0,0,IF(Allocation!$D$14="Point in time",IF($B41=Allocation!$E$14,Allocation!$H$14,0),IF(OR(Allocation!$F$14="",Allocation!$F$14=0),0,IF(AND($B41&gt;=Allocation!$E$14,$B41&lt;Allocation!$E$14+Allocation!$F$14),Allocation!$H$14/Allocation!$F$14,0))))</f>
        <v>0</v>
      </c>
      <c r="G41" s="28" t="n">
        <f aca="false">IF(Allocation!$H$15=0,0,IF(Allocation!$D$15="Point in time",IF($B41=Allocation!$E$15,Allocation!$H$15,0),IF(OR(Allocation!$F$15="",Allocation!$F$15=0),0,IF(AND($B41&gt;=Allocation!$E$15,$B41&lt;Allocation!$E$15+Allocation!$F$15),Allocation!$H$15/Allocation!$F$15,0))))</f>
        <v>0</v>
      </c>
      <c r="H41" s="28" t="n">
        <f aca="false">IF(Allocation!$H$16=0,0,IF(Allocation!$D$16="Point in time",IF($B41=Allocation!$E$16,Allocation!$H$16,0),IF(OR(Allocation!$F$16="",Allocation!$F$16=0),0,IF(AND($B41&gt;=Allocation!$E$16,$B41&lt;Allocation!$E$16+Allocation!$F$16),Allocation!$H$16/Allocation!$F$16,0))))</f>
        <v>0</v>
      </c>
      <c r="I41" s="28" t="n">
        <f aca="false">IF(Allocation!$H$17=0,0,IF(Allocation!$D$17="Point in time",IF($B41=Allocation!$E$17,Allocation!$H$17,0),IF(OR(Allocation!$F$17="",Allocation!$F$17=0),0,IF(AND($B41&gt;=Allocation!$E$17,$B41&lt;Allocation!$E$17+Allocation!$F$17),Allocation!$H$17/Allocation!$F$17,0))))</f>
        <v>0</v>
      </c>
      <c r="J41" s="28" t="n">
        <f aca="false">IF(Allocation!$H$18=0,0,IF(Allocation!$D$18="Point in time",IF($B41=Allocation!$E$18,Allocation!$H$18,0),IF(OR(Allocation!$F$18="",Allocation!$F$18=0),0,IF(AND($B41&gt;=Allocation!$E$18,$B41&lt;Allocation!$E$18+Allocation!$F$18),Allocation!$H$18/Allocation!$F$18,0))))</f>
        <v>0</v>
      </c>
      <c r="K41" s="46" t="n">
        <f aca="false">SUM(C41:J41)</f>
        <v>0</v>
      </c>
      <c r="L41" s="28" t="n">
        <f aca="false">L40+K41</f>
        <v>720</v>
      </c>
    </row>
    <row r="42" customFormat="false" ht="18" hidden="false" customHeight="false" outlineLevel="0" collapsed="false">
      <c r="B42" s="41" t="n">
        <v>35</v>
      </c>
      <c r="C42" s="28" t="n">
        <f aca="false">IF(Allocation!$H$11=0,0,IF(Allocation!$D$11="Point in time",IF($B42=Allocation!$E$11,Allocation!$H$11,0),IF(OR(Allocation!$F$11="",Allocation!$F$11=0),0,IF(AND($B42&gt;=Allocation!$E$11,$B42&lt;Allocation!$E$11+Allocation!$F$11),Allocation!$H$11/Allocation!$F$11,0))))</f>
        <v>0</v>
      </c>
      <c r="D42" s="28" t="n">
        <f aca="false">IF(Allocation!$H$12=0,0,IF(Allocation!$D$12="Point in time",IF($B42=Allocation!$E$12,Allocation!$H$12,0),IF(OR(Allocation!$F$12="",Allocation!$F$12=0),0,IF(AND($B42&gt;=Allocation!$E$12,$B42&lt;Allocation!$E$12+Allocation!$F$12),Allocation!$H$12/Allocation!$F$12,0))))</f>
        <v>0</v>
      </c>
      <c r="E42" s="28" t="n">
        <f aca="false">IF(Allocation!$H$13=0,0,IF(Allocation!$D$13="Point in time",IF($B42=Allocation!$E$13,Allocation!$H$13,0),IF(OR(Allocation!$F$13="",Allocation!$F$13=0),0,IF(AND($B42&gt;=Allocation!$E$13,$B42&lt;Allocation!$E$13+Allocation!$F$13),Allocation!$H$13/Allocation!$F$13,0))))</f>
        <v>0</v>
      </c>
      <c r="F42" s="28" t="n">
        <f aca="false">IF(Allocation!$H$14=0,0,IF(Allocation!$D$14="Point in time",IF($B42=Allocation!$E$14,Allocation!$H$14,0),IF(OR(Allocation!$F$14="",Allocation!$F$14=0),0,IF(AND($B42&gt;=Allocation!$E$14,$B42&lt;Allocation!$E$14+Allocation!$F$14),Allocation!$H$14/Allocation!$F$14,0))))</f>
        <v>0</v>
      </c>
      <c r="G42" s="28" t="n">
        <f aca="false">IF(Allocation!$H$15=0,0,IF(Allocation!$D$15="Point in time",IF($B42=Allocation!$E$15,Allocation!$H$15,0),IF(OR(Allocation!$F$15="",Allocation!$F$15=0),0,IF(AND($B42&gt;=Allocation!$E$15,$B42&lt;Allocation!$E$15+Allocation!$F$15),Allocation!$H$15/Allocation!$F$15,0))))</f>
        <v>0</v>
      </c>
      <c r="H42" s="28" t="n">
        <f aca="false">IF(Allocation!$H$16=0,0,IF(Allocation!$D$16="Point in time",IF($B42=Allocation!$E$16,Allocation!$H$16,0),IF(OR(Allocation!$F$16="",Allocation!$F$16=0),0,IF(AND($B42&gt;=Allocation!$E$16,$B42&lt;Allocation!$E$16+Allocation!$F$16),Allocation!$H$16/Allocation!$F$16,0))))</f>
        <v>0</v>
      </c>
      <c r="I42" s="28" t="n">
        <f aca="false">IF(Allocation!$H$17=0,0,IF(Allocation!$D$17="Point in time",IF($B42=Allocation!$E$17,Allocation!$H$17,0),IF(OR(Allocation!$F$17="",Allocation!$F$17=0),0,IF(AND($B42&gt;=Allocation!$E$17,$B42&lt;Allocation!$E$17+Allocation!$F$17),Allocation!$H$17/Allocation!$F$17,0))))</f>
        <v>0</v>
      </c>
      <c r="J42" s="28" t="n">
        <f aca="false">IF(Allocation!$H$18=0,0,IF(Allocation!$D$18="Point in time",IF($B42=Allocation!$E$18,Allocation!$H$18,0),IF(OR(Allocation!$F$18="",Allocation!$F$18=0),0,IF(AND($B42&gt;=Allocation!$E$18,$B42&lt;Allocation!$E$18+Allocation!$F$18),Allocation!$H$18/Allocation!$F$18,0))))</f>
        <v>0</v>
      </c>
      <c r="K42" s="46" t="n">
        <f aca="false">SUM(C42:J42)</f>
        <v>0</v>
      </c>
      <c r="L42" s="28" t="n">
        <f aca="false">L41+K42</f>
        <v>720</v>
      </c>
    </row>
    <row r="43" customFormat="false" ht="18" hidden="false" customHeight="false" outlineLevel="0" collapsed="false">
      <c r="B43" s="41" t="n">
        <v>36</v>
      </c>
      <c r="C43" s="28" t="n">
        <f aca="false">IF(Allocation!$H$11=0,0,IF(Allocation!$D$11="Point in time",IF($B43=Allocation!$E$11,Allocation!$H$11,0),IF(OR(Allocation!$F$11="",Allocation!$F$11=0),0,IF(AND($B43&gt;=Allocation!$E$11,$B43&lt;Allocation!$E$11+Allocation!$F$11),Allocation!$H$11/Allocation!$F$11,0))))</f>
        <v>0</v>
      </c>
      <c r="D43" s="28" t="n">
        <f aca="false">IF(Allocation!$H$12=0,0,IF(Allocation!$D$12="Point in time",IF($B43=Allocation!$E$12,Allocation!$H$12,0),IF(OR(Allocation!$F$12="",Allocation!$F$12=0),0,IF(AND($B43&gt;=Allocation!$E$12,$B43&lt;Allocation!$E$12+Allocation!$F$12),Allocation!$H$12/Allocation!$F$12,0))))</f>
        <v>0</v>
      </c>
      <c r="E43" s="28" t="n">
        <f aca="false">IF(Allocation!$H$13=0,0,IF(Allocation!$D$13="Point in time",IF($B43=Allocation!$E$13,Allocation!$H$13,0),IF(OR(Allocation!$F$13="",Allocation!$F$13=0),0,IF(AND($B43&gt;=Allocation!$E$13,$B43&lt;Allocation!$E$13+Allocation!$F$13),Allocation!$H$13/Allocation!$F$13,0))))</f>
        <v>0</v>
      </c>
      <c r="F43" s="28" t="n">
        <f aca="false">IF(Allocation!$H$14=0,0,IF(Allocation!$D$14="Point in time",IF($B43=Allocation!$E$14,Allocation!$H$14,0),IF(OR(Allocation!$F$14="",Allocation!$F$14=0),0,IF(AND($B43&gt;=Allocation!$E$14,$B43&lt;Allocation!$E$14+Allocation!$F$14),Allocation!$H$14/Allocation!$F$14,0))))</f>
        <v>0</v>
      </c>
      <c r="G43" s="28" t="n">
        <f aca="false">IF(Allocation!$H$15=0,0,IF(Allocation!$D$15="Point in time",IF($B43=Allocation!$E$15,Allocation!$H$15,0),IF(OR(Allocation!$F$15="",Allocation!$F$15=0),0,IF(AND($B43&gt;=Allocation!$E$15,$B43&lt;Allocation!$E$15+Allocation!$F$15),Allocation!$H$15/Allocation!$F$15,0))))</f>
        <v>0</v>
      </c>
      <c r="H43" s="28" t="n">
        <f aca="false">IF(Allocation!$H$16=0,0,IF(Allocation!$D$16="Point in time",IF($B43=Allocation!$E$16,Allocation!$H$16,0),IF(OR(Allocation!$F$16="",Allocation!$F$16=0),0,IF(AND($B43&gt;=Allocation!$E$16,$B43&lt;Allocation!$E$16+Allocation!$F$16),Allocation!$H$16/Allocation!$F$16,0))))</f>
        <v>0</v>
      </c>
      <c r="I43" s="28" t="n">
        <f aca="false">IF(Allocation!$H$17=0,0,IF(Allocation!$D$17="Point in time",IF($B43=Allocation!$E$17,Allocation!$H$17,0),IF(OR(Allocation!$F$17="",Allocation!$F$17=0),0,IF(AND($B43&gt;=Allocation!$E$17,$B43&lt;Allocation!$E$17+Allocation!$F$17),Allocation!$H$17/Allocation!$F$17,0))))</f>
        <v>0</v>
      </c>
      <c r="J43" s="28" t="n">
        <f aca="false">IF(Allocation!$H$18=0,0,IF(Allocation!$D$18="Point in time",IF($B43=Allocation!$E$18,Allocation!$H$18,0),IF(OR(Allocation!$F$18="",Allocation!$F$18=0),0,IF(AND($B43&gt;=Allocation!$E$18,$B43&lt;Allocation!$E$18+Allocation!$F$18),Allocation!$H$18/Allocation!$F$18,0))))</f>
        <v>0</v>
      </c>
      <c r="K43" s="46" t="n">
        <f aca="false">SUM(C43:J43)</f>
        <v>0</v>
      </c>
      <c r="L43" s="28" t="n">
        <f aca="false">L42+K43</f>
        <v>720</v>
      </c>
    </row>
    <row r="44" customFormat="false" ht="18" hidden="false" customHeight="false" outlineLevel="0" collapsed="false"/>
    <row r="45" customFormat="false" ht="18" hidden="false" customHeight="true" outlineLevel="0" collapsed="false">
      <c r="B45" s="44" t="s">
        <v>85</v>
      </c>
      <c r="C45" s="44"/>
      <c r="D45" s="44"/>
      <c r="E45" s="44"/>
      <c r="F45" s="32" t="str">
        <f aca="false">IF(ABS(L43-Allocation!C8)&lt;0.005,"✓ Agrees","✗ Check months")</f>
        <v>✓ Agrees</v>
      </c>
      <c r="G45" s="32"/>
    </row>
  </sheetData>
  <mergeCells count="4">
    <mergeCell ref="B2:L3"/>
    <mergeCell ref="B4:L4"/>
    <mergeCell ref="B45:E45"/>
    <mergeCell ref="F45:G45"/>
  </mergeCells>
  <conditionalFormatting sqref="F45">
    <cfRule type="expression" priority="2" aboveAverage="0" equalAverage="0" bottom="0" percent="0" rank="0" text="" dxfId="0">
      <formula>LEFT(F45,1)="✓"</formula>
    </cfRule>
    <cfRule type="expression" priority="3" aboveAverage="0" equalAverage="0" bottom="0" percent="0" rank="0" text="" dxfId="1">
      <formula>LEFT(F45,1)&lt;&gt;"✓"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2026-10-04T07:13:21Z</dcterms:created>
  <dc:creator>openpyxl</dc:creator>
  <dc:description/>
  <dc:language>en-US</dc:language>
  <cp:lastModifiedBy/>
  <dcterms:modified xsi:type="dcterms:W3CDTF">2026-10-04T07:13:24Z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