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Reconciliation" sheetId="2" state="visible" r:id="rId4"/>
    <sheet name="Adjustment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<sst xmlns="http://schemas.openxmlformats.org/spreadsheetml/2006/main" count="82" uniqueCount="69">
  <si>
    <t xml:space="preserve">IFRS and US GAAP difference reconciler</t>
  </si>
  <si>
    <t xml:space="preserve">Bridge net income and equity from US GAAP to IFRS, difference by difference, with deferred tax</t>
  </si>
  <si>
    <t xml:space="preserve">HOW IT WORKS</t>
  </si>
  <si>
    <t xml:space="preserve">Enter US GAAP figures</t>
  </si>
  <si>
    <t xml:space="preserve">List the differences</t>
  </si>
  <si>
    <t xml:space="preserve">Read the bridge</t>
  </si>
  <si>
    <t xml:space="preserve">Net income and equity</t>
  </si>
  <si>
    <t xml:space="preserve">Start, profit, OCI</t>
  </si>
  <si>
    <t xml:space="preserve">IFRS profit and equity</t>
  </si>
  <si>
    <t xml:space="preserve">LIVE RESULTS</t>
  </si>
  <si>
    <t xml:space="preserve">Profit under IFRS</t>
  </si>
  <si>
    <t xml:space="preserve">Equity under IFRS, end</t>
  </si>
  <si>
    <t xml:space="preserve">Adjustments to profit after tax</t>
  </si>
  <si>
    <t xml:space="preserve">Check</t>
  </si>
  <si>
    <t xml:space="preserve">COLOUR KEY</t>
  </si>
  <si>
    <t xml:space="preserve">You type here</t>
  </si>
  <si>
    <t xml:space="preserve">Calculated for you</t>
  </si>
  <si>
    <t xml:space="preserve">✓ Check passed</t>
  </si>
  <si>
    <t xml:space="preserve">✗ Needs attention</t>
  </si>
  <si>
    <t xml:space="preserve">JUMP TO</t>
  </si>
  <si>
    <t xml:space="preserve">Reconciliation  ›</t>
  </si>
  <si>
    <t xml:space="preserve">Adjustments  ›</t>
  </si>
  <si>
    <t xml:space="preserve">Example: a fictional US company preparing IFRS figures, CU thousand. Replace the figures with your own. General information, not advice. taxbakers.com/ifrs-vs-us-gaap/</t>
  </si>
  <si>
    <t xml:space="preserve">Reconciliation</t>
  </si>
  <si>
    <t xml:space="preserve">US GAAP to IFRS for profit and equity, as a dual reporter or a converting company would present it. CU thousand.</t>
  </si>
  <si>
    <t xml:space="preserve">US GAAP figures</t>
  </si>
  <si>
    <t xml:space="preserve">Net income</t>
  </si>
  <si>
    <t xml:space="preserve">Equity at the start of the year</t>
  </si>
  <si>
    <t xml:space="preserve">Other comprehensive income</t>
  </si>
  <si>
    <t xml:space="preserve">Dividends and other movements with owners</t>
  </si>
  <si>
    <t xml:space="preserve">Equity at the end of the year</t>
  </si>
  <si>
    <t xml:space="preserve">Profit</t>
  </si>
  <si>
    <t xml:space="preserve">CU thousand</t>
  </si>
  <si>
    <t xml:space="preserve">Net income under US GAAP</t>
  </si>
  <si>
    <t xml:space="preserve">Deferred tax on the adjustments</t>
  </si>
  <si>
    <t xml:space="preserve">Equity</t>
  </si>
  <si>
    <t xml:space="preserve">At the start</t>
  </si>
  <si>
    <t xml:space="preserve">At the end</t>
  </si>
  <si>
    <t xml:space="preserve">Equity under US GAAP</t>
  </si>
  <si>
    <t xml:space="preserve">IFRS adjustments, before tax</t>
  </si>
  <si>
    <t xml:space="preserve">Equity under IFRS</t>
  </si>
  <si>
    <t xml:space="preserve">IFRS equity at the start, plus profit, OCI and owner movements under IFRS</t>
  </si>
  <si>
    <t xml:space="preserve">The equity bridge closes</t>
  </si>
  <si>
    <t xml:space="preserve">The check rebuilds IFRS equity at the end from IFRS equity at the start and the year's IFRS profit, OCI and owner movements, and compares it with US GAAP equity plus the adjustments. If it does not close, an adjustment's columns do not add up.</t>
  </si>
  <si>
    <t xml:space="preserve">Adjustments</t>
  </si>
  <si>
    <t xml:space="preserve">Each US GAAP to IFRS difference: the effect on equity at the start of the year, on profit, on OCI and on other equity, before tax. CU thousand; increases in IFRS figures are positive.</t>
  </si>
  <si>
    <t xml:space="preserve">Difference</t>
  </si>
  <si>
    <t xml:space="preserve">Equity at the start</t>
  </si>
  <si>
    <t xml:space="preserve">Profit for the year</t>
  </si>
  <si>
    <t xml:space="preserve">Other equity movements</t>
  </si>
  <si>
    <t xml:space="preserve">Equity at the end</t>
  </si>
  <si>
    <t xml:space="preserve">Deferred tax?</t>
  </si>
  <si>
    <t xml:space="preserve">Inventory: LIFO replaced by FIFO</t>
  </si>
  <si>
    <t xml:space="preserve">Yes</t>
  </si>
  <si>
    <t xml:space="preserve">Development costs capitalised (IAS 38)</t>
  </si>
  <si>
    <t xml:space="preserve">Property revaluation model (IAS 16)</t>
  </si>
  <si>
    <t xml:space="preserve">Impairment reversal (IAS 36)</t>
  </si>
  <si>
    <t xml:space="preserve">Leases: single lessee model (IFRS 16)</t>
  </si>
  <si>
    <t xml:space="preserve">Provisions: lower threshold (IAS 37)</t>
  </si>
  <si>
    <t xml:space="preserve">Pensions: no corridor amortization (IAS 19)</t>
  </si>
  <si>
    <t xml:space="preserve">Credit losses: ECL instead of CECL (IFRS 9)</t>
  </si>
  <si>
    <t xml:space="preserve">Share-based payment: graded attribution (IFRS 2)</t>
  </si>
  <si>
    <t xml:space="preserve">No</t>
  </si>
  <si>
    <t xml:space="preserve">Borrowing costs: investment income deducted (IAS 23)</t>
  </si>
  <si>
    <t xml:space="preserve">Total before tax</t>
  </si>
  <si>
    <t xml:space="preserve">Tax rate for deferred tax</t>
  </si>
  <si>
    <t xml:space="preserve">Deferred tax on differences marked Yes</t>
  </si>
  <si>
    <t xml:space="preserve">Total after tax</t>
  </si>
  <si>
    <t xml:space="preserve">Enter each difference once, with the effect it has on the IFRS figures compared with US GAAP. Equity at the end is calculated so that the bridge always closes. Share-based payment is marked No because the expense and the credit both sit in equity; its tax effect depends on the deduction and is left out for simplicity. The example figures are illustrative.</t>
  </si>
</sst>
</file>

<file path=xl/styles.xml><?xml version="1.0" encoding="utf-8"?>
<styleSheet xmlns="http://schemas.openxmlformats.org/spreadsheetml/2006/main">
  <numFmts count="4">
    <numFmt numFmtId="164" formatCode="General"/>
    <numFmt numFmtId="165" formatCode="#,##0"/>
    <numFmt numFmtId="166" formatCode="#,##0;\(#,##0\);\-"/>
    <numFmt numFmtId="167" formatCode="0.0%;\(0.0%\);;"/>
  </numFmts>
  <fonts count="27">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sz val="11"/>
      <color rgb="FFCFE0E3"/>
      <name val="Arial"/>
      <family val="0"/>
      <charset val="1"/>
    </font>
    <font>
      <b val="true"/>
      <sz val="9"/>
      <color rgb="FF86BC25"/>
      <name val="Arial"/>
      <family val="0"/>
      <charset val="1"/>
    </font>
    <font>
      <b val="true"/>
      <sz val="28"/>
      <color rgb="FF86BC25"/>
      <name val="Arial"/>
      <family val="0"/>
      <charset val="1"/>
    </font>
    <font>
      <b val="true"/>
      <sz val="12"/>
      <color rgb="FF0E3D4A"/>
      <name val="Arial"/>
      <family val="0"/>
      <charset val="1"/>
    </font>
    <font>
      <sz val="9"/>
      <color rgb="FF6B7A80"/>
      <name val="Arial"/>
      <family val="0"/>
      <charset val="1"/>
    </font>
    <font>
      <b val="true"/>
      <sz val="20"/>
      <color rgb="FF0E3D4A"/>
      <name val="Arial"/>
      <family val="0"/>
      <charset val="1"/>
    </font>
    <font>
      <b val="true"/>
      <sz val="10"/>
      <name val="Arial"/>
      <family val="0"/>
      <charset val="1"/>
    </font>
    <font>
      <b val="true"/>
      <sz val="10"/>
      <color rgb="FF0000FF"/>
      <name val="Arial"/>
      <family val="0"/>
      <charset val="1"/>
    </font>
    <font>
      <b val="true"/>
      <sz val="10"/>
      <color rgb="FF0E3D4A"/>
      <name val="Arial"/>
      <family val="0"/>
      <charset val="1"/>
    </font>
    <font>
      <b val="true"/>
      <sz val="10"/>
      <color rgb="FF2E6B12"/>
      <name val="Arial"/>
      <family val="0"/>
      <charset val="1"/>
    </font>
    <font>
      <b val="true"/>
      <sz val="10"/>
      <color rgb="FFA12B1E"/>
      <name val="Arial"/>
      <family val="0"/>
      <charset val="1"/>
    </font>
    <font>
      <b val="true"/>
      <sz val="11"/>
      <color rgb="FF0E3D4A"/>
      <name val="Arial"/>
      <family val="0"/>
      <charset val="1"/>
    </font>
    <font>
      <sz val="8"/>
      <color rgb="FF6B7A80"/>
      <name val="Arial"/>
      <family val="0"/>
      <charset val="1"/>
    </font>
    <font>
      <b val="true"/>
      <sz val="18"/>
      <color rgb="FF000000"/>
      <name val="Calibri"/>
      <family val="2"/>
    </font>
    <font>
      <sz val="10"/>
      <color rgb="FF000000"/>
      <name val="Calibri"/>
      <family val="2"/>
    </font>
    <font>
      <b val="true"/>
      <sz val="16"/>
      <color rgb="FFFFFFFF"/>
      <name val="Arial"/>
      <family val="0"/>
      <charset val="1"/>
    </font>
    <font>
      <sz val="10"/>
      <color rgb="FFCFE0E3"/>
      <name val="Arial"/>
      <family val="0"/>
      <charset val="1"/>
    </font>
    <font>
      <sz val="10"/>
      <color rgb="FF0E3D4A"/>
      <name val="Arial"/>
      <family val="0"/>
      <charset val="1"/>
    </font>
    <font>
      <sz val="10"/>
      <color rgb="FF0000FF"/>
      <name val="Arial"/>
      <family val="0"/>
      <charset val="1"/>
    </font>
    <font>
      <b val="true"/>
      <sz val="10"/>
      <color rgb="FFFFFFFF"/>
      <name val="Arial"/>
      <family val="0"/>
      <charset val="1"/>
    </font>
    <font>
      <sz val="10"/>
      <name val="Arial"/>
      <family val="0"/>
      <charset val="1"/>
    </font>
    <font>
      <sz val="10"/>
      <color rgb="FF6B7A80"/>
      <name val="Arial"/>
      <family val="0"/>
      <charset val="1"/>
    </font>
  </fonts>
  <fills count="9">
    <fill>
      <patternFill patternType="none"/>
    </fill>
    <fill>
      <patternFill patternType="gray125"/>
    </fill>
    <fill>
      <patternFill patternType="solid">
        <fgColor rgb="FF0E3D4A"/>
        <bgColor rgb="FF333333"/>
      </patternFill>
    </fill>
    <fill>
      <patternFill patternType="solid">
        <fgColor rgb="FF86BC25"/>
        <bgColor rgb="FF808000"/>
      </patternFill>
    </fill>
    <fill>
      <patternFill patternType="solid">
        <fgColor rgb="FFF3F5F0"/>
        <bgColor rgb="FFFFFFFF"/>
      </patternFill>
    </fill>
    <fill>
      <patternFill patternType="solid">
        <fgColor rgb="FFFFFFFF"/>
        <bgColor rgb="FFF3F5F0"/>
      </patternFill>
    </fill>
    <fill>
      <patternFill patternType="solid">
        <fgColor rgb="FFFFF4C2"/>
        <bgColor rgb="FFFFFF99"/>
      </patternFill>
    </fill>
    <fill>
      <patternFill patternType="solid">
        <fgColor rgb="FFDFF0D0"/>
        <bgColor rgb="FFF3F5F0"/>
      </patternFill>
    </fill>
    <fill>
      <patternFill patternType="solid">
        <fgColor rgb="FFF8D7D2"/>
        <bgColor rgb="FFD9D9D9"/>
      </patternFill>
    </fill>
  </fills>
  <borders count="9">
    <border diagonalUp="false" diagonalDown="false">
      <left/>
      <right/>
      <top/>
      <bottom/>
      <diagonal/>
    </border>
    <border diagonalUp="false" diagonalDown="false">
      <left style="thin">
        <color rgb="FFD5DBD8"/>
      </left>
      <right/>
      <top style="thin">
        <color rgb="FFD5DBD8"/>
      </top>
      <bottom style="thin">
        <color rgb="FFD5DBD8"/>
      </bottom>
      <diagonal/>
    </border>
    <border diagonalUp="false" diagonalDown="false">
      <left/>
      <right style="thin">
        <color rgb="FFD5DBD8"/>
      </right>
      <top style="thin">
        <color rgb="FFD5DBD8"/>
      </top>
      <bottom/>
      <diagonal/>
    </border>
    <border diagonalUp="false" diagonalDown="false">
      <left/>
      <right style="thin">
        <color rgb="FFD5DBD8"/>
      </right>
      <top/>
      <bottom style="thin">
        <color rgb="FFD5DBD8"/>
      </bottom>
      <diagonal/>
    </border>
    <border diagonalUp="false" diagonalDown="false">
      <left style="thin">
        <color rgb="FFD5DBD8"/>
      </left>
      <right style="thin">
        <color rgb="FFD5DBD8"/>
      </right>
      <top style="medium">
        <color rgb="FF0E3D4A"/>
      </top>
      <bottom/>
      <diagonal/>
    </border>
    <border diagonalUp="false" diagonalDown="false">
      <left style="thin">
        <color rgb="FFD5DBD8"/>
      </left>
      <right style="thin">
        <color rgb="FFD5DBD8"/>
      </right>
      <top/>
      <bottom style="thin">
        <color rgb="FFD5DBD8"/>
      </bottom>
      <diagonal/>
    </border>
    <border diagonalUp="false" diagonalDown="false">
      <left style="thin">
        <color rgb="FFD5DBD8"/>
      </left>
      <right style="thin">
        <color rgb="FFD5DBD8"/>
      </right>
      <top style="thin">
        <color rgb="FFD5DBD8"/>
      </top>
      <bottom style="thin">
        <color rgb="FFD5DBD8"/>
      </bottom>
      <diagonal/>
    </border>
    <border diagonalUp="false" diagonalDown="false">
      <left style="thick">
        <color rgb="FFFFFFFF"/>
      </left>
      <right style="thick">
        <color rgb="FFFFFFFF"/>
      </right>
      <top/>
      <bottom/>
      <diagonal/>
    </border>
    <border diagonalUp="false" diagonalDown="false">
      <left/>
      <right/>
      <top/>
      <bottom style="hair">
        <color rgb="FFD5DB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1" shrinkToFit="false"/>
      <protection locked="true" hidden="false"/>
    </xf>
    <xf numFmtId="164" fontId="5" fillId="2" borderId="0" xfId="0" applyFont="true" applyBorder="true" applyAlignment="true" applyProtection="false">
      <alignment horizontal="left" vertical="center" textRotation="0" wrapText="tru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1"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left" vertical="bottom" textRotation="0" wrapText="true" indent="1" shrinkToFit="false"/>
      <protection locked="true" hidden="false"/>
    </xf>
    <xf numFmtId="164" fontId="9" fillId="4" borderId="3" xfId="0" applyFont="true" applyBorder="true" applyAlignment="true" applyProtection="false">
      <alignment horizontal="left" vertical="top" textRotation="0" wrapText="true" indent="1" shrinkToFit="false"/>
      <protection locked="true" hidden="false"/>
    </xf>
    <xf numFmtId="164" fontId="9" fillId="5" borderId="4" xfId="0" applyFont="true" applyBorder="true" applyAlignment="true" applyProtection="false">
      <alignment horizontal="center" vertical="center" textRotation="0" wrapText="true" indent="0" shrinkToFit="false"/>
      <protection locked="true" hidden="false"/>
    </xf>
    <xf numFmtId="165" fontId="10" fillId="5" borderId="5" xfId="0" applyFont="true" applyBorder="true" applyAlignment="true" applyProtection="false">
      <alignment horizontal="center" vertical="center" textRotation="0" wrapText="true" indent="0" shrinkToFit="false"/>
      <protection locked="true" hidden="false"/>
    </xf>
    <xf numFmtId="164" fontId="11" fillId="5" borderId="5" xfId="0" applyFont="true" applyBorder="true" applyAlignment="true" applyProtection="false">
      <alignment horizontal="center" vertical="center" textRotation="0" wrapText="false" indent="0" shrinkToFit="false"/>
      <protection locked="true" hidden="false"/>
    </xf>
    <xf numFmtId="164" fontId="12" fillId="6" borderId="0" xfId="0" applyFont="true" applyBorder="true" applyAlignment="true" applyProtection="false">
      <alignment horizontal="center" vertical="center" textRotation="0" wrapText="true" indent="0" shrinkToFit="false"/>
      <protection locked="true" hidden="false"/>
    </xf>
    <xf numFmtId="164" fontId="13" fillId="5" borderId="6" xfId="0" applyFont="true" applyBorder="true" applyAlignment="true" applyProtection="false">
      <alignment horizontal="center" vertical="center" textRotation="0" wrapText="true" indent="0" shrinkToFit="false"/>
      <protection locked="true" hidden="false"/>
    </xf>
    <xf numFmtId="164" fontId="14" fillId="7" borderId="0" xfId="0" applyFont="true" applyBorder="true" applyAlignment="true" applyProtection="false">
      <alignment horizontal="center" vertical="center" textRotation="0" wrapText="true" indent="0" shrinkToFit="false"/>
      <protection locked="true" hidden="false"/>
    </xf>
    <xf numFmtId="164" fontId="15" fillId="8" borderId="0" xfId="0" applyFont="true" applyBorder="true" applyAlignment="true" applyProtection="false">
      <alignment horizontal="center" vertical="center" textRotation="0" wrapText="true" indent="0" shrinkToFit="false"/>
      <protection locked="true" hidden="false"/>
    </xf>
    <xf numFmtId="164" fontId="16" fillId="3" borderId="7"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true" applyAlignment="true" applyProtection="false">
      <alignment horizontal="left" vertical="center" textRotation="0" wrapText="true" indent="1" shrinkToFit="false"/>
      <protection locked="true" hidden="false"/>
    </xf>
    <xf numFmtId="164" fontId="20" fillId="2" borderId="0" xfId="0" applyFont="true" applyBorder="true" applyAlignment="true" applyProtection="false">
      <alignment horizontal="left" vertical="center" textRotation="0" wrapText="true" indent="1" shrinkToFit="false"/>
      <protection locked="true" hidden="false"/>
    </xf>
    <xf numFmtId="164" fontId="21" fillId="2" borderId="0" xfId="0" applyFont="true" applyBorder="true" applyAlignment="true" applyProtection="false">
      <alignment horizontal="left" vertical="center" textRotation="0" wrapText="true" indent="1" shrinkToFit="false"/>
      <protection locked="true" hidden="false"/>
    </xf>
    <xf numFmtId="164" fontId="6" fillId="0" borderId="0" xfId="0" applyFont="true" applyBorder="false" applyAlignment="true" applyProtection="false">
      <alignment horizontal="left" vertical="center" textRotation="0" wrapText="true" indent="1" shrinkToFit="false"/>
      <protection locked="true" hidden="false"/>
    </xf>
    <xf numFmtId="164" fontId="22" fillId="0" borderId="0" xfId="0" applyFont="true" applyBorder="false" applyAlignment="true" applyProtection="false">
      <alignment horizontal="left" vertical="center" textRotation="0" wrapText="true" indent="1" shrinkToFit="false"/>
      <protection locked="true" hidden="false"/>
    </xf>
    <xf numFmtId="166" fontId="23" fillId="6" borderId="8"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left" vertical="center" textRotation="0" wrapText="true" indent="1" shrinkToFit="false"/>
      <protection locked="true" hidden="false"/>
    </xf>
    <xf numFmtId="166" fontId="11" fillId="0" borderId="8" xfId="0" applyFont="true" applyBorder="true" applyAlignment="false" applyProtection="false">
      <alignment horizontal="general" vertical="bottom" textRotation="0" wrapText="false" indent="0" shrinkToFit="false"/>
      <protection locked="true" hidden="false"/>
    </xf>
    <xf numFmtId="164" fontId="24" fillId="2" borderId="0" xfId="0" applyFont="true" applyBorder="false" applyAlignment="true" applyProtection="false">
      <alignment horizontal="left" vertical="center" textRotation="0" wrapText="true" indent="1" shrinkToFit="false"/>
      <protection locked="true" hidden="false"/>
    </xf>
    <xf numFmtId="164" fontId="24" fillId="2" borderId="0" xfId="0" applyFont="true" applyBorder="false" applyAlignment="true" applyProtection="false">
      <alignment horizontal="center" vertical="center" textRotation="0" wrapText="true" indent="0" shrinkToFit="false"/>
      <protection locked="true" hidden="false"/>
    </xf>
    <xf numFmtId="164" fontId="25" fillId="0" borderId="8" xfId="0" applyFont="true" applyBorder="true" applyAlignment="false" applyProtection="false">
      <alignment horizontal="general" vertical="bottom" textRotation="0" wrapText="false" indent="0" shrinkToFit="false"/>
      <protection locked="true" hidden="false"/>
    </xf>
    <xf numFmtId="166" fontId="25" fillId="0" borderId="8" xfId="0" applyFont="true" applyBorder="true" applyAlignment="false" applyProtection="false">
      <alignment horizontal="general" vertical="bottom" textRotation="0" wrapText="false" indent="0" shrinkToFit="false"/>
      <protection locked="true" hidden="false"/>
    </xf>
    <xf numFmtId="164" fontId="24" fillId="2" borderId="0" xfId="0" applyFont="true" applyBorder="false" applyAlignment="false" applyProtection="false">
      <alignment horizontal="general" vertical="bottom" textRotation="0" wrapText="false" indent="0" shrinkToFit="false"/>
      <protection locked="true" hidden="false"/>
    </xf>
    <xf numFmtId="166" fontId="24" fillId="2"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true" applyProtection="false">
      <alignment horizontal="left" vertical="center" textRotation="0" wrapText="true" indent="1" shrinkToFit="false"/>
      <protection locked="true" hidden="false"/>
    </xf>
    <xf numFmtId="164" fontId="11" fillId="0"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4" fontId="23" fillId="6" borderId="8" xfId="0" applyFont="true" applyBorder="true" applyAlignment="false" applyProtection="false">
      <alignment horizontal="general" vertical="bottom" textRotation="0" wrapText="false" indent="0" shrinkToFit="false"/>
      <protection locked="true" hidden="false"/>
    </xf>
    <xf numFmtId="164" fontId="23" fillId="6" borderId="8" xfId="0" applyFont="true" applyBorder="true" applyAlignment="true" applyProtection="false">
      <alignment horizontal="center" vertical="bottom" textRotation="0" wrapText="false" indent="0" shrinkToFit="false"/>
      <protection locked="true" hidden="false"/>
    </xf>
    <xf numFmtId="164" fontId="13" fillId="0" borderId="8" xfId="0" applyFont="true" applyBorder="true" applyAlignment="false" applyProtection="false">
      <alignment horizontal="general" vertical="bottom" textRotation="0" wrapText="false" indent="0" shrinkToFit="false"/>
      <protection locked="true" hidden="false"/>
    </xf>
    <xf numFmtId="167" fontId="23" fillId="6" borderId="8"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6B12"/>
      </font>
      <fill>
        <patternFill>
          <bgColor rgb="FFDFF0D0"/>
        </patternFill>
      </fill>
    </dxf>
    <dxf>
      <font>
        <name val="Arial"/>
        <charset val="1"/>
        <family val="0"/>
        <b val="1"/>
        <color rgb="FFA12B1E"/>
      </font>
      <fill>
        <patternFill>
          <bgColor rgb="FFF8D7D2"/>
        </patternFill>
      </fill>
    </dxf>
  </dxfs>
  <colors>
    <indexedColors>
      <rgbColor rgb="FF000000"/>
      <rgbColor rgb="FFFFFFFF"/>
      <rgbColor rgb="FFFF0000"/>
      <rgbColor rgb="FF00FF00"/>
      <rgbColor rgb="FF0000FF"/>
      <rgbColor rgb="FFFFFF00"/>
      <rgbColor rgb="FFFF00FF"/>
      <rgbColor rgb="FF00FFFF"/>
      <rgbColor rgb="FF800000"/>
      <rgbColor rgb="FF2E6B12"/>
      <rgbColor rgb="FF000080"/>
      <rgbColor rgb="FF808000"/>
      <rgbColor rgb="FF800080"/>
      <rgbColor rgb="FF008080"/>
      <rgbColor rgb="FFD5DBD8"/>
      <rgbColor rgb="FF878787"/>
      <rgbColor rgb="FF9999FF"/>
      <rgbColor rgb="FF993366"/>
      <rgbColor rgb="FFFFF4C2"/>
      <rgbColor rgb="FFF3F5F0"/>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FE0E3"/>
      <rgbColor rgb="FFDFF0D0"/>
      <rgbColor rgb="FFFFFF99"/>
      <rgbColor rgb="FF99CCFF"/>
      <rgbColor rgb="FFFF99CC"/>
      <rgbColor rgb="FFCC99FF"/>
      <rgbColor rgb="FFF8D7D2"/>
      <rgbColor rgb="FF3366FF"/>
      <rgbColor rgb="FF33CCCC"/>
      <rgbColor rgb="FF86BC25"/>
      <rgbColor rgb="FFFFCC00"/>
      <rgbColor rgb="FFFF9900"/>
      <rgbColor rgb="FFFF6600"/>
      <rgbColor rgb="FF6B7A80"/>
      <rgbColor rgb="FF969696"/>
      <rgbColor rgb="FF0E3D4A"/>
      <rgbColor rgb="FF339966"/>
      <rgbColor rgb="FF003300"/>
      <rgbColor rgb="FF333300"/>
      <rgbColor rgb="FFA12B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Effect of each difference on profit, before tax</a:t>
            </a:r>
          </a:p>
        </c:rich>
      </c:tx>
      <c:overlay val="0"/>
      <c:spPr>
        <a:noFill/>
        <a:ln w="0">
          <a:noFill/>
        </a:ln>
      </c:spPr>
    </c:title>
    <c:autoTitleDeleted val="0"/>
    <c:plotArea>
      <c:barChart>
        <c:barDir val="col"/>
        <c:grouping val="clustered"/>
        <c:varyColors val="0"/>
        <c:ser>
          <c:idx val="0"/>
          <c:order val="0"/>
          <c:spPr>
            <a:solidFill>
              <a:srgbClr val="0e3d4a"/>
            </a:solidFill>
            <a:ln w="0">
              <a:solidFill>
                <a:srgbClr val="0e3d4a"/>
              </a:solidFill>
            </a:ln>
          </c:spPr>
          <c:invertIfNegative val="0"/>
          <c:dLbls>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Adjustments!$B$8:$B$17</c:f>
              <c:strCache>
                <c:ptCount val="10"/>
                <c:pt idx="0">
                  <c:v>Inventory: LIFO replaced by FIFO</c:v>
                </c:pt>
                <c:pt idx="1">
                  <c:v>Development costs capitalised (IAS 38)</c:v>
                </c:pt>
                <c:pt idx="2">
                  <c:v>Property revaluation model (IAS 16)</c:v>
                </c:pt>
                <c:pt idx="3">
                  <c:v>Impairment reversal (IAS 36)</c:v>
                </c:pt>
                <c:pt idx="4">
                  <c:v>Leases: single lessee model (IFRS 16)</c:v>
                </c:pt>
                <c:pt idx="5">
                  <c:v>Provisions: lower threshold (IAS 37)</c:v>
                </c:pt>
                <c:pt idx="6">
                  <c:v>Pensions: no corridor amortization (IAS 19)</c:v>
                </c:pt>
                <c:pt idx="7">
                  <c:v>Credit losses: ECL instead of CECL (IFRS 9)</c:v>
                </c:pt>
                <c:pt idx="8">
                  <c:v>Share-based payment: graded attribution (IFRS 2)</c:v>
                </c:pt>
                <c:pt idx="9">
                  <c:v>Borrowing costs: investment income deducted (IAS 23)</c:v>
                </c:pt>
              </c:strCache>
            </c:strRef>
          </c:cat>
          <c:val>
            <c:numRef>
              <c:f>Adjustments!$D$8:$D$17</c:f>
              <c:numCache>
                <c:formatCode>#,##0;\(#,##0\);\-</c:formatCode>
                <c:ptCount val="10"/>
                <c:pt idx="0">
                  <c:v>80</c:v>
                </c:pt>
                <c:pt idx="1">
                  <c:v>120</c:v>
                </c:pt>
                <c:pt idx="2">
                  <c:v>-30</c:v>
                </c:pt>
                <c:pt idx="3">
                  <c:v>50</c:v>
                </c:pt>
                <c:pt idx="4">
                  <c:v>-15</c:v>
                </c:pt>
                <c:pt idx="5">
                  <c:v>-20</c:v>
                </c:pt>
                <c:pt idx="6">
                  <c:v>35</c:v>
                </c:pt>
                <c:pt idx="7">
                  <c:v>10</c:v>
                </c:pt>
                <c:pt idx="8">
                  <c:v>-40</c:v>
                </c:pt>
                <c:pt idx="9">
                  <c:v>-5</c:v>
                </c:pt>
              </c:numCache>
            </c:numRef>
          </c:val>
        </c:ser>
        <c:gapWidth val="60"/>
        <c:overlap val="0"/>
        <c:axId val="90780020"/>
        <c:axId val="10866244"/>
      </c:barChart>
      <c:catAx>
        <c:axId val="9078002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0866244"/>
        <c:crosses val="autoZero"/>
        <c:auto val="1"/>
        <c:lblAlgn val="ctr"/>
        <c:lblOffset val="100"/>
        <c:noMultiLvlLbl val="0"/>
      </c:catAx>
      <c:valAx>
        <c:axId val="10866244"/>
        <c:scaling>
          <c:orientation val="minMax"/>
        </c:scaling>
        <c:delete val="1"/>
        <c:axPos val="l"/>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0780020"/>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23</xdr:row>
      <xdr:rowOff>0</xdr:rowOff>
    </xdr:from>
    <xdr:to>
      <xdr:col>8</xdr:col>
      <xdr:colOff>443160</xdr:colOff>
      <xdr:row>34</xdr:row>
      <xdr:rowOff>185040</xdr:rowOff>
    </xdr:to>
    <xdr:graphicFrame>
      <xdr:nvGraphicFramePr>
        <xdr:cNvPr id="0" name="Chart 1"/>
        <xdr:cNvGraphicFramePr/>
      </xdr:nvGraphicFramePr>
      <xdr:xfrm>
        <a:off x="176400" y="5676840"/>
        <a:ext cx="61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6BC25"/>
    <pageSetUpPr fitToPage="true"/>
  </sheetPr>
  <dimension ref="B1:M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13" min="2" style="0" width="11.5"/>
  </cols>
  <sheetData>
    <row r="1" customFormat="false" ht="18" hidden="false" customHeight="false" outlineLevel="0" collapsed="false"/>
    <row r="2" customFormat="false" ht="24" hidden="false" customHeight="true" outlineLevel="0" collapsed="false">
      <c r="B2" s="1" t="s">
        <v>0</v>
      </c>
      <c r="C2" s="1"/>
      <c r="D2" s="1"/>
      <c r="E2" s="1"/>
      <c r="F2" s="1"/>
      <c r="G2" s="1"/>
      <c r="H2" s="1"/>
      <c r="I2" s="1"/>
      <c r="J2" s="1"/>
      <c r="K2" s="1"/>
      <c r="L2" s="1"/>
      <c r="M2" s="1"/>
    </row>
    <row r="3" customFormat="false" ht="24" hidden="false" customHeight="true" outlineLevel="0" collapsed="false">
      <c r="B3" s="1"/>
      <c r="C3" s="1"/>
      <c r="D3" s="1"/>
      <c r="E3" s="1"/>
      <c r="F3" s="1"/>
      <c r="G3" s="1"/>
      <c r="H3" s="1"/>
      <c r="I3" s="1"/>
      <c r="J3" s="1"/>
      <c r="K3" s="1"/>
      <c r="L3" s="1"/>
      <c r="M3" s="1"/>
    </row>
    <row r="4" customFormat="false" ht="21.75" hidden="false" customHeight="true" outlineLevel="0" collapsed="false">
      <c r="B4" s="2" t="s">
        <v>1</v>
      </c>
      <c r="C4" s="2"/>
      <c r="D4" s="2"/>
      <c r="E4" s="2"/>
      <c r="F4" s="2"/>
      <c r="G4" s="2"/>
      <c r="H4" s="2"/>
      <c r="I4" s="2"/>
      <c r="J4" s="2"/>
      <c r="K4" s="2"/>
      <c r="L4" s="2"/>
      <c r="M4" s="2"/>
    </row>
    <row r="5" customFormat="false" ht="7.5" hidden="false" customHeight="true" outlineLevel="0" collapsed="false">
      <c r="B5" s="3"/>
      <c r="C5" s="3"/>
      <c r="D5" s="3"/>
      <c r="E5" s="3"/>
      <c r="F5" s="3"/>
      <c r="G5" s="3"/>
      <c r="H5" s="3"/>
      <c r="I5" s="3"/>
      <c r="J5" s="3"/>
      <c r="K5" s="3"/>
      <c r="L5" s="3"/>
      <c r="M5" s="3"/>
    </row>
    <row r="6" customFormat="false" ht="4.5" hidden="false" customHeight="true" outlineLevel="0" collapsed="false">
      <c r="B6" s="4"/>
      <c r="C6" s="4"/>
      <c r="D6" s="4"/>
      <c r="E6" s="4"/>
      <c r="F6" s="4"/>
      <c r="G6" s="4"/>
      <c r="H6" s="4"/>
      <c r="I6" s="4"/>
      <c r="J6" s="4"/>
      <c r="K6" s="4"/>
      <c r="L6" s="4"/>
      <c r="M6" s="4"/>
    </row>
    <row r="7" customFormat="false" ht="18" hidden="false" customHeight="false" outlineLevel="0" collapsed="false"/>
    <row r="8" customFormat="false" ht="18" hidden="false" customHeight="true" outlineLevel="0" collapsed="false">
      <c r="B8" s="5" t="s">
        <v>2</v>
      </c>
      <c r="C8" s="5"/>
      <c r="D8" s="5"/>
      <c r="E8" s="5"/>
      <c r="F8" s="5"/>
      <c r="G8" s="5"/>
      <c r="H8" s="5"/>
      <c r="I8" s="5"/>
      <c r="J8" s="5"/>
      <c r="K8" s="5"/>
      <c r="L8" s="5"/>
      <c r="M8" s="5"/>
    </row>
    <row r="9" customFormat="false" ht="24" hidden="false" customHeight="true" outlineLevel="0" collapsed="false">
      <c r="B9" s="6" t="n">
        <v>1</v>
      </c>
      <c r="C9" s="7" t="s">
        <v>3</v>
      </c>
      <c r="D9" s="7"/>
      <c r="E9" s="7"/>
      <c r="F9" s="6" t="n">
        <v>2</v>
      </c>
      <c r="G9" s="7" t="s">
        <v>4</v>
      </c>
      <c r="H9" s="7"/>
      <c r="I9" s="7"/>
      <c r="J9" s="6" t="n">
        <v>3</v>
      </c>
      <c r="K9" s="7" t="s">
        <v>5</v>
      </c>
      <c r="L9" s="7"/>
      <c r="M9" s="7"/>
    </row>
    <row r="10" customFormat="false" ht="24" hidden="false" customHeight="true" outlineLevel="0" collapsed="false">
      <c r="B10" s="6"/>
      <c r="C10" s="7"/>
      <c r="D10" s="7"/>
      <c r="E10" s="7"/>
      <c r="F10" s="6"/>
      <c r="G10" s="7"/>
      <c r="H10" s="7"/>
      <c r="I10" s="7"/>
      <c r="J10" s="6"/>
      <c r="K10" s="7"/>
      <c r="L10" s="7"/>
      <c r="M10" s="7"/>
    </row>
    <row r="11" customFormat="false" ht="24" hidden="false" customHeight="true" outlineLevel="0" collapsed="false">
      <c r="B11" s="6"/>
      <c r="C11" s="8" t="s">
        <v>6</v>
      </c>
      <c r="D11" s="8"/>
      <c r="E11" s="8"/>
      <c r="F11" s="6"/>
      <c r="G11" s="8" t="s">
        <v>7</v>
      </c>
      <c r="H11" s="8"/>
      <c r="I11" s="8"/>
      <c r="J11" s="6"/>
      <c r="K11" s="8" t="s">
        <v>8</v>
      </c>
      <c r="L11" s="8"/>
      <c r="M11" s="8"/>
    </row>
    <row r="12" customFormat="false" ht="18" hidden="false" customHeight="false" outlineLevel="0" collapsed="false"/>
    <row r="13" customFormat="false" ht="18" hidden="false" customHeight="true" outlineLevel="0" collapsed="false">
      <c r="B13" s="5" t="s">
        <v>9</v>
      </c>
      <c r="C13" s="5"/>
      <c r="D13" s="5"/>
      <c r="E13" s="5"/>
      <c r="F13" s="5"/>
      <c r="G13" s="5"/>
      <c r="H13" s="5"/>
      <c r="I13" s="5"/>
      <c r="J13" s="5"/>
      <c r="K13" s="5"/>
      <c r="L13" s="5"/>
      <c r="M13" s="5"/>
    </row>
    <row r="14" customFormat="false" ht="18" hidden="false" customHeight="true" outlineLevel="0" collapsed="false">
      <c r="B14" s="9" t="s">
        <v>10</v>
      </c>
      <c r="C14" s="9"/>
      <c r="D14" s="9"/>
      <c r="E14" s="9" t="s">
        <v>11</v>
      </c>
      <c r="F14" s="9"/>
      <c r="G14" s="9"/>
      <c r="H14" s="9" t="s">
        <v>12</v>
      </c>
      <c r="I14" s="9"/>
      <c r="J14" s="9"/>
      <c r="K14" s="9" t="s">
        <v>13</v>
      </c>
      <c r="L14" s="9"/>
      <c r="M14" s="9"/>
    </row>
    <row r="15" customFormat="false" ht="21.75" hidden="false" customHeight="true" outlineLevel="0" collapsed="false">
      <c r="B15" s="10" t="n">
        <f aca="false">Reconciliation!C29</f>
        <v>10128.75</v>
      </c>
      <c r="C15" s="10"/>
      <c r="D15" s="10"/>
      <c r="E15" s="10" t="n">
        <f aca="false">Reconciliation!D35</f>
        <v>68778.75</v>
      </c>
      <c r="F15" s="10"/>
      <c r="G15" s="10"/>
      <c r="H15" s="10" t="n">
        <f aca="false">Adjustments!D24</f>
        <v>128.75</v>
      </c>
      <c r="I15" s="10"/>
      <c r="J15" s="10"/>
      <c r="K15" s="11" t="str">
        <f aca="false">Reconciliation!D38</f>
        <v>✓ Closes</v>
      </c>
      <c r="L15" s="11"/>
      <c r="M15" s="11"/>
    </row>
    <row r="16" customFormat="false" ht="21.75" hidden="false" customHeight="true" outlineLevel="0" collapsed="false">
      <c r="B16" s="10"/>
      <c r="C16" s="10"/>
      <c r="D16" s="10"/>
      <c r="E16" s="10"/>
      <c r="F16" s="10"/>
      <c r="G16" s="10"/>
      <c r="H16" s="10"/>
      <c r="I16" s="10"/>
      <c r="J16" s="10"/>
      <c r="K16" s="11"/>
      <c r="L16" s="11"/>
      <c r="M16" s="11"/>
    </row>
    <row r="17" customFormat="false" ht="18" hidden="false" customHeight="false" outlineLevel="0" collapsed="false"/>
    <row r="18" customFormat="false" ht="18" hidden="false" customHeight="true" outlineLevel="0" collapsed="false">
      <c r="B18" s="5" t="s">
        <v>14</v>
      </c>
      <c r="C18" s="5"/>
      <c r="D18" s="5"/>
      <c r="E18" s="5"/>
      <c r="F18" s="5"/>
      <c r="G18" s="5"/>
      <c r="H18" s="5"/>
      <c r="I18" s="5"/>
      <c r="J18" s="5"/>
      <c r="K18" s="5"/>
      <c r="L18" s="5"/>
      <c r="M18" s="5"/>
    </row>
    <row r="19" customFormat="false" ht="24" hidden="false" customHeight="true" outlineLevel="0" collapsed="false">
      <c r="B19" s="12" t="s">
        <v>15</v>
      </c>
      <c r="C19" s="12"/>
      <c r="D19" s="12"/>
      <c r="E19" s="13" t="s">
        <v>16</v>
      </c>
      <c r="F19" s="13"/>
      <c r="G19" s="13"/>
      <c r="H19" s="14" t="s">
        <v>17</v>
      </c>
      <c r="I19" s="14"/>
      <c r="J19" s="14"/>
      <c r="K19" s="15" t="s">
        <v>18</v>
      </c>
      <c r="L19" s="15"/>
      <c r="M19" s="15"/>
    </row>
    <row r="20" customFormat="false" ht="18" hidden="false" customHeight="false" outlineLevel="0" collapsed="false"/>
    <row r="21" customFormat="false" ht="18" hidden="false" customHeight="true" outlineLevel="0" collapsed="false">
      <c r="B21" s="5" t="s">
        <v>19</v>
      </c>
      <c r="C21" s="5"/>
      <c r="D21" s="5"/>
      <c r="E21" s="5"/>
      <c r="F21" s="5"/>
      <c r="G21" s="5"/>
      <c r="H21" s="5"/>
      <c r="I21" s="5"/>
      <c r="J21" s="5"/>
      <c r="K21" s="5"/>
      <c r="L21" s="5"/>
      <c r="M21" s="5"/>
    </row>
    <row r="22" customFormat="false" ht="27.75" hidden="false" customHeight="true" outlineLevel="0" collapsed="false">
      <c r="B22" s="16" t="s">
        <v>20</v>
      </c>
      <c r="C22" s="16"/>
      <c r="D22" s="16"/>
      <c r="E22" s="16" t="s">
        <v>21</v>
      </c>
      <c r="F22" s="16"/>
      <c r="G22" s="16"/>
    </row>
    <row r="23" customFormat="false" ht="18" hidden="false" customHeight="false" outlineLevel="0" collapsed="false"/>
    <row r="24" customFormat="false" ht="18" hidden="false" customHeight="false" outlineLevel="0" collapsed="false"/>
    <row r="25" customFormat="false" ht="18" hidden="false" customHeight="false" outlineLevel="0" collapsed="false"/>
    <row r="26" customFormat="false" ht="18" hidden="false" customHeight="false" outlineLevel="0" collapsed="false"/>
    <row r="27" customFormat="false" ht="18" hidden="false" customHeight="false" outlineLevel="0" collapsed="false"/>
    <row r="28" customFormat="false" ht="18" hidden="false" customHeight="false" outlineLevel="0" collapsed="false"/>
    <row r="29" customFormat="false" ht="18" hidden="false" customHeight="false" outlineLevel="0" collapsed="false"/>
    <row r="30" customFormat="false" ht="18" hidden="false" customHeight="false" outlineLevel="0" collapsed="false"/>
    <row r="31" customFormat="false" ht="18" hidden="false" customHeight="false" outlineLevel="0" collapsed="false"/>
    <row r="32" customFormat="false" ht="18" hidden="false" customHeight="false" outlineLevel="0" collapsed="false"/>
    <row r="33" customFormat="false" ht="18" hidden="false" customHeight="false" outlineLevel="0" collapsed="false"/>
    <row r="34" customFormat="false" ht="18" hidden="false" customHeight="false" outlineLevel="0" collapsed="false"/>
    <row r="35" customFormat="false" ht="18" hidden="false" customHeight="false" outlineLevel="0" collapsed="false"/>
    <row r="36" customFormat="false" ht="18" hidden="false" customHeight="false" outlineLevel="0" collapsed="false"/>
    <row r="37" customFormat="false" ht="18" hidden="false" customHeight="false" outlineLevel="0" collapsed="false"/>
    <row r="38" customFormat="false" ht="18" hidden="false" customHeight="false" outlineLevel="0" collapsed="false"/>
    <row r="39" customFormat="false" ht="18" hidden="false" customHeight="false" outlineLevel="0" collapsed="false"/>
    <row r="40" customFormat="false" ht="18" hidden="false" customHeight="false" outlineLevel="0" collapsed="false"/>
    <row r="41" customFormat="false" ht="18" hidden="false" customHeight="true" outlineLevel="0" collapsed="false">
      <c r="B41" s="17" t="s">
        <v>22</v>
      </c>
      <c r="C41" s="17"/>
      <c r="D41" s="17"/>
      <c r="E41" s="17"/>
      <c r="F41" s="17"/>
      <c r="G41" s="17"/>
      <c r="H41" s="17"/>
      <c r="I41" s="17"/>
      <c r="J41" s="17"/>
      <c r="K41" s="17"/>
      <c r="L41" s="17"/>
      <c r="M41" s="17"/>
    </row>
  </sheetData>
  <mergeCells count="30">
    <mergeCell ref="B2:M3"/>
    <mergeCell ref="B4:M4"/>
    <mergeCell ref="B8:M8"/>
    <mergeCell ref="B9:B11"/>
    <mergeCell ref="C9:E10"/>
    <mergeCell ref="F9:F11"/>
    <mergeCell ref="G9:I10"/>
    <mergeCell ref="J9:J11"/>
    <mergeCell ref="K9:M10"/>
    <mergeCell ref="C11:E11"/>
    <mergeCell ref="G11:I11"/>
    <mergeCell ref="K11:M11"/>
    <mergeCell ref="B13:M13"/>
    <mergeCell ref="B14:D14"/>
    <mergeCell ref="E14:G14"/>
    <mergeCell ref="H14:J14"/>
    <mergeCell ref="K14:M14"/>
    <mergeCell ref="B15:D16"/>
    <mergeCell ref="E15:G16"/>
    <mergeCell ref="H15:J16"/>
    <mergeCell ref="K15:M16"/>
    <mergeCell ref="B18:M18"/>
    <mergeCell ref="B19:D19"/>
    <mergeCell ref="E19:G19"/>
    <mergeCell ref="H19:J19"/>
    <mergeCell ref="K19:M19"/>
    <mergeCell ref="B21:M21"/>
    <mergeCell ref="B22:D22"/>
    <mergeCell ref="E22:G22"/>
    <mergeCell ref="B41:M41"/>
  </mergeCells>
  <conditionalFormatting sqref="K15">
    <cfRule type="expression" priority="2" aboveAverage="0" equalAverage="0" bottom="0" percent="0" rank="0" text="" dxfId="0">
      <formula>LEFT(K15,1)="✓"</formula>
    </cfRule>
    <cfRule type="expression" priority="3" aboveAverage="0" equalAverage="0" bottom="0" percent="0" rank="0" text="" dxfId="1">
      <formula>LEFT(K15,1)&lt;&gt;"✓"</formula>
    </cfRule>
  </conditionalFormatting>
  <hyperlinks>
    <hyperlink ref="B22" location="'Reconciliation'!B2" display="Reconciliation  ›"/>
    <hyperlink ref="E22" location="'Adjustments'!B2" display="Adjustments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D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50"/>
    <col collapsed="false" customWidth="true" hidden="false" outlineLevel="0" max="4" min="3" style="0" width="18"/>
  </cols>
  <sheetData>
    <row r="1" customFormat="false" ht="18" hidden="false" customHeight="false" outlineLevel="0" collapsed="false"/>
    <row r="2" customFormat="false" ht="19.5" hidden="false" customHeight="true" outlineLevel="0" collapsed="false">
      <c r="B2" s="18" t="s">
        <v>23</v>
      </c>
      <c r="C2" s="18"/>
      <c r="D2" s="18"/>
    </row>
    <row r="3" customFormat="false" ht="19.5" hidden="false" customHeight="true" outlineLevel="0" collapsed="false">
      <c r="B3" s="18"/>
      <c r="C3" s="18"/>
      <c r="D3" s="18"/>
    </row>
    <row r="4" customFormat="false" ht="19.5" hidden="false" customHeight="true" outlineLevel="0" collapsed="false">
      <c r="B4" s="19" t="s">
        <v>24</v>
      </c>
      <c r="C4" s="19"/>
      <c r="D4" s="19"/>
    </row>
    <row r="5" customFormat="false" ht="3.75" hidden="false" customHeight="true" outlineLevel="0" collapsed="false">
      <c r="B5" s="4"/>
      <c r="C5" s="4"/>
      <c r="D5" s="4"/>
    </row>
    <row r="6" customFormat="false" ht="18" hidden="false" customHeight="false" outlineLevel="0" collapsed="false"/>
    <row r="7" customFormat="false" ht="18" hidden="false" customHeight="false" outlineLevel="0" collapsed="false">
      <c r="B7" s="20" t="s">
        <v>25</v>
      </c>
    </row>
    <row r="8" customFormat="false" ht="18" hidden="false" customHeight="false" outlineLevel="0" collapsed="false">
      <c r="B8" s="21" t="s">
        <v>26</v>
      </c>
      <c r="C8" s="22" t="n">
        <v>10000</v>
      </c>
    </row>
    <row r="9" customFormat="false" ht="18" hidden="false" customHeight="false" outlineLevel="0" collapsed="false">
      <c r="B9" s="21" t="s">
        <v>27</v>
      </c>
      <c r="C9" s="22" t="n">
        <v>60000</v>
      </c>
    </row>
    <row r="10" customFormat="false" ht="18" hidden="false" customHeight="false" outlineLevel="0" collapsed="false">
      <c r="B10" s="21" t="s">
        <v>28</v>
      </c>
      <c r="C10" s="22" t="n">
        <v>500</v>
      </c>
    </row>
    <row r="11" customFormat="false" ht="18" hidden="false" customHeight="false" outlineLevel="0" collapsed="false">
      <c r="B11" s="21" t="s">
        <v>29</v>
      </c>
      <c r="C11" s="22" t="n">
        <v>-3000</v>
      </c>
    </row>
    <row r="12" customFormat="false" ht="18" hidden="false" customHeight="false" outlineLevel="0" collapsed="false">
      <c r="B12" s="23" t="s">
        <v>30</v>
      </c>
      <c r="C12" s="24" t="n">
        <f aca="false">C9+C8+C10+C11</f>
        <v>67500</v>
      </c>
    </row>
    <row r="13" customFormat="false" ht="18" hidden="false" customHeight="false" outlineLevel="0" collapsed="false"/>
    <row r="14" customFormat="false" ht="33.75" hidden="false" customHeight="true" outlineLevel="0" collapsed="false">
      <c r="B14" s="25" t="s">
        <v>31</v>
      </c>
      <c r="C14" s="26" t="s">
        <v>32</v>
      </c>
      <c r="D14" s="26"/>
    </row>
    <row r="15" customFormat="false" ht="18" hidden="false" customHeight="false" outlineLevel="0" collapsed="false">
      <c r="B15" s="27" t="s">
        <v>33</v>
      </c>
      <c r="C15" s="28" t="n">
        <f aca="false">C8</f>
        <v>10000</v>
      </c>
    </row>
    <row r="16" customFormat="false" ht="18" hidden="false" customHeight="false" outlineLevel="0" collapsed="false">
      <c r="B16" s="27" t="str">
        <f aca="false">IF(Adjustments!B8="","",Adjustments!B8)</f>
        <v>Inventory: LIFO replaced by FIFO</v>
      </c>
      <c r="C16" s="28" t="n">
        <f aca="false">N(Adjustments!D8)</f>
        <v>80</v>
      </c>
    </row>
    <row r="17" customFormat="false" ht="18" hidden="false" customHeight="false" outlineLevel="0" collapsed="false">
      <c r="B17" s="27" t="str">
        <f aca="false">IF(Adjustments!B9="","",Adjustments!B9)</f>
        <v>Development costs capitalised (IAS 38)</v>
      </c>
      <c r="C17" s="28" t="n">
        <f aca="false">N(Adjustments!D9)</f>
        <v>120</v>
      </c>
    </row>
    <row r="18" customFormat="false" ht="18" hidden="false" customHeight="false" outlineLevel="0" collapsed="false">
      <c r="B18" s="27" t="str">
        <f aca="false">IF(Adjustments!B10="","",Adjustments!B10)</f>
        <v>Property revaluation model (IAS 16)</v>
      </c>
      <c r="C18" s="28" t="n">
        <f aca="false">N(Adjustments!D10)</f>
        <v>-30</v>
      </c>
    </row>
    <row r="19" customFormat="false" ht="18" hidden="false" customHeight="false" outlineLevel="0" collapsed="false">
      <c r="B19" s="27" t="str">
        <f aca="false">IF(Adjustments!B11="","",Adjustments!B11)</f>
        <v>Impairment reversal (IAS 36)</v>
      </c>
      <c r="C19" s="28" t="n">
        <f aca="false">N(Adjustments!D11)</f>
        <v>50</v>
      </c>
    </row>
    <row r="20" customFormat="false" ht="18" hidden="false" customHeight="false" outlineLevel="0" collapsed="false">
      <c r="B20" s="27" t="str">
        <f aca="false">IF(Adjustments!B12="","",Adjustments!B12)</f>
        <v>Leases: single lessee model (IFRS 16)</v>
      </c>
      <c r="C20" s="28" t="n">
        <f aca="false">N(Adjustments!D12)</f>
        <v>-15</v>
      </c>
    </row>
    <row r="21" customFormat="false" ht="18" hidden="false" customHeight="false" outlineLevel="0" collapsed="false">
      <c r="B21" s="27" t="str">
        <f aca="false">IF(Adjustments!B13="","",Adjustments!B13)</f>
        <v>Provisions: lower threshold (IAS 37)</v>
      </c>
      <c r="C21" s="28" t="n">
        <f aca="false">N(Adjustments!D13)</f>
        <v>-20</v>
      </c>
    </row>
    <row r="22" customFormat="false" ht="18" hidden="false" customHeight="false" outlineLevel="0" collapsed="false">
      <c r="B22" s="27" t="str">
        <f aca="false">IF(Adjustments!B14="","",Adjustments!B14)</f>
        <v>Pensions: no corridor amortization (IAS 19)</v>
      </c>
      <c r="C22" s="28" t="n">
        <f aca="false">N(Adjustments!D14)</f>
        <v>35</v>
      </c>
    </row>
    <row r="23" customFormat="false" ht="18" hidden="false" customHeight="false" outlineLevel="0" collapsed="false">
      <c r="B23" s="27" t="str">
        <f aca="false">IF(Adjustments!B15="","",Adjustments!B15)</f>
        <v>Credit losses: ECL instead of CECL (IFRS 9)</v>
      </c>
      <c r="C23" s="28" t="n">
        <f aca="false">N(Adjustments!D15)</f>
        <v>10</v>
      </c>
    </row>
    <row r="24" customFormat="false" ht="18" hidden="false" customHeight="false" outlineLevel="0" collapsed="false">
      <c r="B24" s="27" t="str">
        <f aca="false">IF(Adjustments!B16="","",Adjustments!B16)</f>
        <v>Share-based payment: graded attribution (IFRS 2)</v>
      </c>
      <c r="C24" s="28" t="n">
        <f aca="false">N(Adjustments!D16)</f>
        <v>-40</v>
      </c>
    </row>
    <row r="25" customFormat="false" ht="18" hidden="false" customHeight="false" outlineLevel="0" collapsed="false">
      <c r="B25" s="27" t="str">
        <f aca="false">IF(Adjustments!B17="","",Adjustments!B17)</f>
        <v>Borrowing costs: investment income deducted (IAS 23)</v>
      </c>
      <c r="C25" s="28" t="n">
        <f aca="false">N(Adjustments!D17)</f>
        <v>-5</v>
      </c>
    </row>
    <row r="26" customFormat="false" ht="18" hidden="false" customHeight="false" outlineLevel="0" collapsed="false">
      <c r="B26" s="27" t="str">
        <f aca="false">IF(Adjustments!B18="","",Adjustments!B18)</f>
        <v/>
      </c>
      <c r="C26" s="28" t="n">
        <f aca="false">N(Adjustments!D18)</f>
        <v>0</v>
      </c>
    </row>
    <row r="27" customFormat="false" ht="18" hidden="false" customHeight="false" outlineLevel="0" collapsed="false">
      <c r="B27" s="27" t="str">
        <f aca="false">IF(Adjustments!B19="","",Adjustments!B19)</f>
        <v/>
      </c>
      <c r="C27" s="28" t="n">
        <f aca="false">N(Adjustments!D19)</f>
        <v>0</v>
      </c>
    </row>
    <row r="28" customFormat="false" ht="18" hidden="false" customHeight="false" outlineLevel="0" collapsed="false">
      <c r="B28" s="27" t="s">
        <v>34</v>
      </c>
      <c r="C28" s="28" t="n">
        <f aca="false">Adjustments!D23</f>
        <v>-56.25</v>
      </c>
    </row>
    <row r="29" customFormat="false" ht="18" hidden="false" customHeight="false" outlineLevel="0" collapsed="false">
      <c r="B29" s="29" t="s">
        <v>10</v>
      </c>
      <c r="C29" s="30" t="n">
        <f aca="false">SUM(C15:C28)</f>
        <v>10128.75</v>
      </c>
    </row>
    <row r="30" customFormat="false" ht="18" hidden="false" customHeight="false" outlineLevel="0" collapsed="false"/>
    <row r="31" customFormat="false" ht="33.75" hidden="false" customHeight="true" outlineLevel="0" collapsed="false">
      <c r="B31" s="25" t="s">
        <v>35</v>
      </c>
      <c r="C31" s="26" t="s">
        <v>36</v>
      </c>
      <c r="D31" s="26" t="s">
        <v>37</v>
      </c>
    </row>
    <row r="32" customFormat="false" ht="18" hidden="false" customHeight="false" outlineLevel="0" collapsed="false">
      <c r="B32" s="27" t="s">
        <v>38</v>
      </c>
      <c r="C32" s="28" t="n">
        <f aca="false">C9</f>
        <v>60000</v>
      </c>
      <c r="D32" s="28" t="n">
        <f aca="false">C12</f>
        <v>67500</v>
      </c>
    </row>
    <row r="33" customFormat="false" ht="18" hidden="false" customHeight="false" outlineLevel="0" collapsed="false">
      <c r="B33" s="27" t="s">
        <v>39</v>
      </c>
      <c r="C33" s="28" t="n">
        <f aca="false">Adjustments!C20</f>
        <v>1315</v>
      </c>
      <c r="D33" s="28" t="n">
        <f aca="false">Adjustments!G20</f>
        <v>1705</v>
      </c>
    </row>
    <row r="34" customFormat="false" ht="18" hidden="false" customHeight="false" outlineLevel="0" collapsed="false">
      <c r="B34" s="27" t="s">
        <v>34</v>
      </c>
      <c r="C34" s="28" t="n">
        <f aca="false">Adjustments!C23</f>
        <v>-328.75</v>
      </c>
      <c r="D34" s="28" t="n">
        <f aca="false">Adjustments!G23</f>
        <v>-426.25</v>
      </c>
    </row>
    <row r="35" customFormat="false" ht="18" hidden="false" customHeight="false" outlineLevel="0" collapsed="false">
      <c r="B35" s="29" t="s">
        <v>40</v>
      </c>
      <c r="C35" s="30" t="n">
        <f aca="false">SUM(C32:C34)</f>
        <v>60986.25</v>
      </c>
      <c r="D35" s="30" t="n">
        <f aca="false">SUM(D32:D34)</f>
        <v>68778.75</v>
      </c>
    </row>
    <row r="36" customFormat="false" ht="18" hidden="false" customHeight="false" outlineLevel="0" collapsed="false"/>
    <row r="37" customFormat="false" ht="18" hidden="false" customHeight="false" outlineLevel="0" collapsed="false">
      <c r="B37" s="27" t="s">
        <v>41</v>
      </c>
      <c r="D37" s="28" t="n">
        <f aca="false">C35+C29+C10+Adjustments!E24+C11+Adjustments!F24</f>
        <v>68778.75</v>
      </c>
    </row>
    <row r="38" customFormat="false" ht="18" hidden="false" customHeight="false" outlineLevel="0" collapsed="false">
      <c r="B38" s="31" t="s">
        <v>42</v>
      </c>
      <c r="D38" s="32" t="str">
        <f aca="false">IF(ABS(D37-D35)&lt;1,"✓ Closes","✗ Does not close")</f>
        <v>✓ Closes</v>
      </c>
    </row>
    <row r="39" customFormat="false" ht="18" hidden="false" customHeight="false" outlineLevel="0" collapsed="false"/>
    <row r="40" customFormat="false" ht="18" hidden="false" customHeight="true" outlineLevel="0" collapsed="false">
      <c r="B40" s="33" t="s">
        <v>43</v>
      </c>
      <c r="C40" s="33"/>
      <c r="D40" s="33"/>
    </row>
    <row r="41" customFormat="false" ht="18" hidden="false" customHeight="false" outlineLevel="0" collapsed="false">
      <c r="B41" s="33"/>
      <c r="C41" s="33"/>
      <c r="D41" s="33"/>
    </row>
    <row r="42" customFormat="false" ht="18" hidden="false" customHeight="false" outlineLevel="0" collapsed="false">
      <c r="B42" s="33"/>
      <c r="C42" s="33"/>
      <c r="D42" s="33"/>
    </row>
  </sheetData>
  <mergeCells count="3">
    <mergeCell ref="B2:D3"/>
    <mergeCell ref="B4:D4"/>
    <mergeCell ref="B40:D42"/>
  </mergeCells>
  <conditionalFormatting sqref="D38">
    <cfRule type="expression" priority="2" aboveAverage="0" equalAverage="0" bottom="0" percent="0" rank="0" text="" dxfId="0">
      <formula>LEFT(D38,1)="✓"</formula>
    </cfRule>
    <cfRule type="expression" priority="3" aboveAverage="0" equalAverage="0" bottom="0" percent="0" rank="0" text="" dxfId="1">
      <formula>LEFT(D38,1)&lt;&gt;"✓"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H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40"/>
    <col collapsed="false" customWidth="true" hidden="false" outlineLevel="0" max="7" min="3" style="0" width="14"/>
    <col collapsed="false" customWidth="true" hidden="false" outlineLevel="0" max="8" min="8" style="0" width="12"/>
  </cols>
  <sheetData>
    <row r="1" customFormat="false" ht="18" hidden="false" customHeight="false" outlineLevel="0" collapsed="false"/>
    <row r="2" customFormat="false" ht="19.5" hidden="false" customHeight="true" outlineLevel="0" collapsed="false">
      <c r="B2" s="18" t="s">
        <v>44</v>
      </c>
      <c r="C2" s="18"/>
      <c r="D2" s="18"/>
      <c r="E2" s="18"/>
      <c r="F2" s="18"/>
      <c r="G2" s="18"/>
      <c r="H2" s="18"/>
    </row>
    <row r="3" customFormat="false" ht="19.5" hidden="false" customHeight="true" outlineLevel="0" collapsed="false">
      <c r="B3" s="18"/>
      <c r="C3" s="18"/>
      <c r="D3" s="18"/>
      <c r="E3" s="18"/>
      <c r="F3" s="18"/>
      <c r="G3" s="18"/>
      <c r="H3" s="18"/>
    </row>
    <row r="4" customFormat="false" ht="19.5" hidden="false" customHeight="true" outlineLevel="0" collapsed="false">
      <c r="B4" s="19" t="s">
        <v>45</v>
      </c>
      <c r="C4" s="19"/>
      <c r="D4" s="19"/>
      <c r="E4" s="19"/>
      <c r="F4" s="19"/>
      <c r="G4" s="19"/>
      <c r="H4" s="19"/>
    </row>
    <row r="5" customFormat="false" ht="3.75" hidden="false" customHeight="true" outlineLevel="0" collapsed="false">
      <c r="B5" s="4"/>
      <c r="C5" s="4"/>
      <c r="D5" s="4"/>
      <c r="E5" s="4"/>
      <c r="F5" s="4"/>
      <c r="G5" s="4"/>
      <c r="H5" s="4"/>
    </row>
    <row r="6" customFormat="false" ht="18" hidden="false" customHeight="false" outlineLevel="0" collapsed="false"/>
    <row r="7" customFormat="false" ht="33.75" hidden="false" customHeight="true" outlineLevel="0" collapsed="false">
      <c r="B7" s="25" t="s">
        <v>46</v>
      </c>
      <c r="C7" s="26" t="s">
        <v>47</v>
      </c>
      <c r="D7" s="26" t="s">
        <v>48</v>
      </c>
      <c r="E7" s="26" t="s">
        <v>28</v>
      </c>
      <c r="F7" s="26" t="s">
        <v>49</v>
      </c>
      <c r="G7" s="26" t="s">
        <v>50</v>
      </c>
      <c r="H7" s="26" t="s">
        <v>51</v>
      </c>
    </row>
    <row r="8" customFormat="false" ht="18" hidden="false" customHeight="false" outlineLevel="0" collapsed="false">
      <c r="B8" s="34" t="s">
        <v>52</v>
      </c>
      <c r="C8" s="22" t="n">
        <v>300</v>
      </c>
      <c r="D8" s="22" t="n">
        <v>80</v>
      </c>
      <c r="E8" s="22" t="n">
        <v>0</v>
      </c>
      <c r="F8" s="22" t="n">
        <v>0</v>
      </c>
      <c r="G8" s="24" t="n">
        <f aca="false">N(C8)+N(D8)+N(E8)+N(F8)</f>
        <v>380</v>
      </c>
      <c r="H8" s="35" t="s">
        <v>53</v>
      </c>
    </row>
    <row r="9" customFormat="false" ht="18" hidden="false" customHeight="false" outlineLevel="0" collapsed="false">
      <c r="B9" s="34" t="s">
        <v>54</v>
      </c>
      <c r="C9" s="22" t="n">
        <v>450</v>
      </c>
      <c r="D9" s="22" t="n">
        <v>120</v>
      </c>
      <c r="E9" s="22" t="n">
        <v>0</v>
      </c>
      <c r="F9" s="22" t="n">
        <v>0</v>
      </c>
      <c r="G9" s="24" t="n">
        <f aca="false">N(C9)+N(D9)+N(E9)+N(F9)</f>
        <v>570</v>
      </c>
      <c r="H9" s="35" t="s">
        <v>53</v>
      </c>
    </row>
    <row r="10" customFormat="false" ht="18" hidden="false" customHeight="false" outlineLevel="0" collapsed="false">
      <c r="B10" s="34" t="s">
        <v>55</v>
      </c>
      <c r="C10" s="22" t="n">
        <v>600</v>
      </c>
      <c r="D10" s="22" t="n">
        <v>-30</v>
      </c>
      <c r="E10" s="22" t="n">
        <v>200</v>
      </c>
      <c r="F10" s="22" t="n">
        <v>0</v>
      </c>
      <c r="G10" s="24" t="n">
        <f aca="false">N(C10)+N(D10)+N(E10)+N(F10)</f>
        <v>770</v>
      </c>
      <c r="H10" s="35" t="s">
        <v>53</v>
      </c>
    </row>
    <row r="11" customFormat="false" ht="18" hidden="false" customHeight="false" outlineLevel="0" collapsed="false">
      <c r="B11" s="34" t="s">
        <v>56</v>
      </c>
      <c r="C11" s="22" t="n">
        <v>0</v>
      </c>
      <c r="D11" s="22" t="n">
        <v>50</v>
      </c>
      <c r="E11" s="22" t="n">
        <v>0</v>
      </c>
      <c r="F11" s="22" t="n">
        <v>0</v>
      </c>
      <c r="G11" s="24" t="n">
        <f aca="false">N(C11)+N(D11)+N(E11)+N(F11)</f>
        <v>50</v>
      </c>
      <c r="H11" s="35" t="s">
        <v>53</v>
      </c>
    </row>
    <row r="12" customFormat="false" ht="18" hidden="false" customHeight="false" outlineLevel="0" collapsed="false">
      <c r="B12" s="34" t="s">
        <v>57</v>
      </c>
      <c r="C12" s="22" t="n">
        <v>-40</v>
      </c>
      <c r="D12" s="22" t="n">
        <v>-15</v>
      </c>
      <c r="E12" s="22" t="n">
        <v>0</v>
      </c>
      <c r="F12" s="22" t="n">
        <v>0</v>
      </c>
      <c r="G12" s="24" t="n">
        <f aca="false">N(C12)+N(D12)+N(E12)+N(F12)</f>
        <v>-55</v>
      </c>
      <c r="H12" s="35" t="s">
        <v>53</v>
      </c>
    </row>
    <row r="13" customFormat="false" ht="18" hidden="false" customHeight="false" outlineLevel="0" collapsed="false">
      <c r="B13" s="34" t="s">
        <v>58</v>
      </c>
      <c r="C13" s="22" t="n">
        <v>-60</v>
      </c>
      <c r="D13" s="22" t="n">
        <v>-20</v>
      </c>
      <c r="E13" s="22" t="n">
        <v>0</v>
      </c>
      <c r="F13" s="22" t="n">
        <v>0</v>
      </c>
      <c r="G13" s="24" t="n">
        <f aca="false">N(C13)+N(D13)+N(E13)+N(F13)</f>
        <v>-80</v>
      </c>
      <c r="H13" s="35" t="s">
        <v>53</v>
      </c>
    </row>
    <row r="14" customFormat="false" ht="18" hidden="false" customHeight="false" outlineLevel="0" collapsed="false">
      <c r="B14" s="34" t="s">
        <v>59</v>
      </c>
      <c r="C14" s="22" t="n">
        <v>0</v>
      </c>
      <c r="D14" s="22" t="n">
        <v>35</v>
      </c>
      <c r="E14" s="22" t="n">
        <v>-35</v>
      </c>
      <c r="F14" s="22" t="n">
        <v>0</v>
      </c>
      <c r="G14" s="24" t="n">
        <f aca="false">N(C14)+N(D14)+N(E14)+N(F14)</f>
        <v>0</v>
      </c>
      <c r="H14" s="35" t="s">
        <v>53</v>
      </c>
    </row>
    <row r="15" customFormat="false" ht="18" hidden="false" customHeight="false" outlineLevel="0" collapsed="false">
      <c r="B15" s="34" t="s">
        <v>60</v>
      </c>
      <c r="C15" s="22" t="n">
        <v>90</v>
      </c>
      <c r="D15" s="22" t="n">
        <v>10</v>
      </c>
      <c r="E15" s="22" t="n">
        <v>0</v>
      </c>
      <c r="F15" s="22" t="n">
        <v>0</v>
      </c>
      <c r="G15" s="24" t="n">
        <f aca="false">N(C15)+N(D15)+N(E15)+N(F15)</f>
        <v>100</v>
      </c>
      <c r="H15" s="35" t="s">
        <v>53</v>
      </c>
    </row>
    <row r="16" customFormat="false" ht="18" hidden="false" customHeight="false" outlineLevel="0" collapsed="false">
      <c r="B16" s="34" t="s">
        <v>61</v>
      </c>
      <c r="C16" s="22" t="n">
        <v>0</v>
      </c>
      <c r="D16" s="22" t="n">
        <v>-40</v>
      </c>
      <c r="E16" s="22" t="n">
        <v>0</v>
      </c>
      <c r="F16" s="22" t="n">
        <v>40</v>
      </c>
      <c r="G16" s="24" t="n">
        <f aca="false">N(C16)+N(D16)+N(E16)+N(F16)</f>
        <v>0</v>
      </c>
      <c r="H16" s="35" t="s">
        <v>62</v>
      </c>
    </row>
    <row r="17" customFormat="false" ht="18" hidden="false" customHeight="false" outlineLevel="0" collapsed="false">
      <c r="B17" s="34" t="s">
        <v>63</v>
      </c>
      <c r="C17" s="22" t="n">
        <v>-25</v>
      </c>
      <c r="D17" s="22" t="n">
        <v>-5</v>
      </c>
      <c r="E17" s="22" t="n">
        <v>0</v>
      </c>
      <c r="F17" s="22" t="n">
        <v>0</v>
      </c>
      <c r="G17" s="24" t="n">
        <f aca="false">N(C17)+N(D17)+N(E17)+N(F17)</f>
        <v>-30</v>
      </c>
      <c r="H17" s="35" t="s">
        <v>53</v>
      </c>
    </row>
    <row r="18" customFormat="false" ht="18" hidden="false" customHeight="false" outlineLevel="0" collapsed="false">
      <c r="B18" s="34"/>
      <c r="C18" s="22"/>
      <c r="D18" s="22"/>
      <c r="E18" s="22"/>
      <c r="F18" s="22"/>
      <c r="G18" s="24" t="n">
        <f aca="false">N(C18)+N(D18)+N(E18)+N(F18)</f>
        <v>0</v>
      </c>
      <c r="H18" s="35" t="s">
        <v>53</v>
      </c>
    </row>
    <row r="19" customFormat="false" ht="18" hidden="false" customHeight="false" outlineLevel="0" collapsed="false">
      <c r="B19" s="34"/>
      <c r="C19" s="22"/>
      <c r="D19" s="22"/>
      <c r="E19" s="22"/>
      <c r="F19" s="22"/>
      <c r="G19" s="24" t="n">
        <f aca="false">N(C19)+N(D19)+N(E19)+N(F19)</f>
        <v>0</v>
      </c>
      <c r="H19" s="35" t="s">
        <v>53</v>
      </c>
    </row>
    <row r="20" customFormat="false" ht="18" hidden="false" customHeight="false" outlineLevel="0" collapsed="false">
      <c r="B20" s="36" t="s">
        <v>64</v>
      </c>
      <c r="C20" s="24" t="n">
        <f aca="false">SUM(C8:C19)</f>
        <v>1315</v>
      </c>
      <c r="D20" s="24" t="n">
        <f aca="false">SUM(D8:D19)</f>
        <v>185</v>
      </c>
      <c r="E20" s="24" t="n">
        <f aca="false">SUM(E8:E19)</f>
        <v>165</v>
      </c>
      <c r="F20" s="24" t="n">
        <f aca="false">SUM(F8:F19)</f>
        <v>40</v>
      </c>
      <c r="G20" s="24" t="n">
        <f aca="false">SUM(G8:G19)</f>
        <v>1705</v>
      </c>
    </row>
    <row r="21" customFormat="false" ht="18" hidden="false" customHeight="false" outlineLevel="0" collapsed="false"/>
    <row r="22" customFormat="false" ht="18" hidden="false" customHeight="false" outlineLevel="0" collapsed="false">
      <c r="B22" s="23" t="s">
        <v>65</v>
      </c>
      <c r="C22" s="37" t="n">
        <v>0.25</v>
      </c>
    </row>
    <row r="23" customFormat="false" ht="18" hidden="false" customHeight="false" outlineLevel="0" collapsed="false">
      <c r="B23" s="27" t="s">
        <v>66</v>
      </c>
      <c r="C23" s="28" t="n">
        <f aca="false">-$C$22*SUMIF($H$8:$H$19,"Yes",C8:C19)</f>
        <v>-328.75</v>
      </c>
      <c r="D23" s="28" t="n">
        <f aca="false">-$C$22*SUMIF($H$8:$H$19,"Yes",D8:D19)</f>
        <v>-56.25</v>
      </c>
      <c r="E23" s="28" t="n">
        <f aca="false">-$C$22*SUMIF($H$8:$H$19,"Yes",E8:E19)</f>
        <v>-41.25</v>
      </c>
      <c r="F23" s="28" t="n">
        <f aca="false">-$C$22*SUMIF($H$8:$H$19,"Yes",F8:F19)</f>
        <v>-0</v>
      </c>
      <c r="G23" s="28" t="n">
        <f aca="false">-$C$22*SUMIF($H$8:$H$19,"Yes",G8:G19)</f>
        <v>-426.25</v>
      </c>
    </row>
    <row r="24" customFormat="false" ht="18" hidden="false" customHeight="false" outlineLevel="0" collapsed="false">
      <c r="B24" s="36" t="s">
        <v>67</v>
      </c>
      <c r="C24" s="24" t="n">
        <f aca="false">C20+C23</f>
        <v>986.25</v>
      </c>
      <c r="D24" s="24" t="n">
        <f aca="false">D20+D23</f>
        <v>128.75</v>
      </c>
      <c r="E24" s="24" t="n">
        <f aca="false">E20+E23</f>
        <v>123.75</v>
      </c>
      <c r="F24" s="24" t="n">
        <f aca="false">F20+F23</f>
        <v>40</v>
      </c>
      <c r="G24" s="24" t="n">
        <f aca="false">G20+G23</f>
        <v>1278.75</v>
      </c>
    </row>
    <row r="25" customFormat="false" ht="18" hidden="false" customHeight="false" outlineLevel="0" collapsed="false"/>
    <row r="26" customFormat="false" ht="18" hidden="false" customHeight="true" outlineLevel="0" collapsed="false">
      <c r="B26" s="33" t="s">
        <v>68</v>
      </c>
      <c r="C26" s="33"/>
      <c r="D26" s="33"/>
      <c r="E26" s="33"/>
      <c r="F26" s="33"/>
      <c r="G26" s="33"/>
      <c r="H26" s="33"/>
    </row>
    <row r="27" customFormat="false" ht="18" hidden="false" customHeight="false" outlineLevel="0" collapsed="false">
      <c r="B27" s="33"/>
      <c r="C27" s="33"/>
      <c r="D27" s="33"/>
      <c r="E27" s="33"/>
      <c r="F27" s="33"/>
      <c r="G27" s="33"/>
      <c r="H27" s="33"/>
    </row>
    <row r="28" customFormat="false" ht="18" hidden="false" customHeight="false" outlineLevel="0" collapsed="false">
      <c r="B28" s="33"/>
      <c r="C28" s="33"/>
      <c r="D28" s="33"/>
      <c r="E28" s="33"/>
      <c r="F28" s="33"/>
      <c r="G28" s="33"/>
      <c r="H28" s="33"/>
    </row>
    <row r="29" customFormat="false" ht="18" hidden="false" customHeight="false" outlineLevel="0" collapsed="false">
      <c r="B29" s="33"/>
      <c r="C29" s="33"/>
      <c r="D29" s="33"/>
      <c r="E29" s="33"/>
      <c r="F29" s="33"/>
      <c r="G29" s="33"/>
      <c r="H29" s="33"/>
    </row>
  </sheetData>
  <mergeCells count="3">
    <mergeCell ref="B2:H3"/>
    <mergeCell ref="B4:H4"/>
    <mergeCell ref="B26:H29"/>
  </mergeCells>
  <dataValidations count="1">
    <dataValidation allowBlank="false" errorStyle="stop" operator="between" showDropDown="false" showErrorMessage="false" showInputMessage="false" sqref="H8:H19"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2026-10-26T07:26:44Z</dcterms:created>
  <dc:creator>openpyxl</dc:creator>
  <dc:description/>
  <dc:language>en-US</dc:language>
  <cp:lastModifiedBy/>
  <dcterms:modified xsi:type="dcterms:W3CDTF">2026-10-26T12:27:02Z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