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KPI calcul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#,##0.0"/>
    <numFmt numFmtId="167" formatCode="0.0%;(0.0%);"/>
  </numFmts>
  <fonts count="2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0E3D4A"/>
      <sz val="10"/>
    </font>
    <font>
      <name val="Arial"/>
      <color rgb="006B7A80"/>
      <sz val="10"/>
    </font>
    <font>
      <name val="Arial"/>
      <color rgb="006B7A80"/>
      <sz val="9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9"/>
    </font>
    <font>
      <name val="Arial"/>
      <b val="1"/>
      <color rgb="0086BC25"/>
      <sz val="28"/>
    </font>
    <font>
      <name val="Arial"/>
      <b val="1"/>
      <color rgb="000E3D4A"/>
      <sz val="12"/>
    </font>
    <font>
      <name val="Arial"/>
      <b val="1"/>
      <color rgb="000E3D4A"/>
      <sz val="20"/>
    </font>
    <font>
      <name val="Arial"/>
      <b val="1"/>
      <color rgb="000E3D4A"/>
      <sz val="13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  <font>
      <name val="Arial"/>
      <color rgb="006B7A80"/>
      <sz val="8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19">
    <border>
      <left/>
      <right/>
      <top/>
      <bottom/>
      <diagonal/>
    </border>
    <border>
      <bottom style="hair">
        <color rgb="00D5DBD8"/>
      </bottom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0" fillId="2" borderId="0" applyAlignment="1" pivotButton="0" quotePrefix="0" xfId="0">
      <alignment horizontal="left" vertical="center" wrapText="1" indent="1"/>
    </xf>
    <xf numFmtId="0" fontId="11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12" fillId="0" borderId="0" applyAlignment="1" pivotButton="0" quotePrefix="0" xfId="0">
      <alignment horizontal="left" vertical="center" wrapText="1" indent="1"/>
    </xf>
    <xf numFmtId="0" fontId="13" fillId="5" borderId="2" applyAlignment="1" pivotButton="0" quotePrefix="0" xfId="0">
      <alignment horizontal="center" vertical="center" wrapText="1"/>
    </xf>
    <xf numFmtId="0" fontId="14" fillId="5" borderId="3" applyAlignment="1" pivotButton="0" quotePrefix="0" xfId="0">
      <alignment horizontal="left" vertical="bottom" wrapText="1" inden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9" fillId="5" borderId="9" applyAlignment="1" pivotButton="0" quotePrefix="0" xfId="0">
      <alignment horizontal="left" vertical="top" wrapText="1" indent="1"/>
    </xf>
    <xf numFmtId="0" fontId="0" fillId="0" borderId="9" pivotButton="0" quotePrefix="0" xfId="0"/>
    <xf numFmtId="0" fontId="0" fillId="0" borderId="10" pivotButton="0" quotePrefix="0" xfId="0"/>
    <xf numFmtId="0" fontId="9" fillId="6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1" fontId="15" fillId="6" borderId="5" applyAlignment="1" pivotButton="0" quotePrefix="0" xfId="0">
      <alignment horizontal="center" vertical="center" wrapText="1"/>
    </xf>
    <xf numFmtId="0" fontId="6" fillId="6" borderId="5" applyAlignment="1" pivotButton="0" quotePrefix="0" xfId="0">
      <alignment horizontal="center" vertical="center"/>
    </xf>
    <xf numFmtId="0" fontId="17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7" fillId="6" borderId="14" applyAlignment="1" pivotButton="0" quotePrefix="0" xfId="0">
      <alignment horizontal="center" vertical="center" wrapText="1"/>
    </xf>
    <xf numFmtId="0" fontId="0" fillId="6" borderId="15" pivotButton="0" quotePrefix="0" xfId="0"/>
    <xf numFmtId="0" fontId="0" fillId="6" borderId="16" pivotButton="0" quotePrefix="0" xfId="0"/>
    <xf numFmtId="0" fontId="18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19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20" fillId="3" borderId="17" applyAlignment="1" pivotButton="0" quotePrefix="0" xfId="0">
      <alignment horizontal="center" vertical="center" wrapText="1"/>
    </xf>
    <xf numFmtId="0" fontId="0" fillId="3" borderId="18" pivotButton="0" quotePrefix="0" xfId="0"/>
    <xf numFmtId="0" fontId="21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center" vertical="center" wrapText="1"/>
    </xf>
    <xf numFmtId="0" fontId="4" fillId="4" borderId="1" pivotButton="0" quotePrefix="0" xfId="0"/>
    <xf numFmtId="3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9" fontId="4" fillId="4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164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0" fontId="5" fillId="0" borderId="1" pivotButton="0" quotePrefix="0" xfId="0"/>
    <xf numFmtId="1" fontId="6" fillId="0" borderId="1" pivotButton="0" quotePrefix="0" xfId="0"/>
    <xf numFmtId="0" fontId="7" fillId="0" borderId="1" pivotButton="0" quotePrefix="0" xfId="0"/>
    <xf numFmtId="0" fontId="8" fillId="0" borderId="0" applyAlignment="1" pivotButton="0" quotePrefix="0" xfId="0">
      <alignment horizontal="left" vertical="center" wrapText="1" indent="1"/>
    </xf>
    <xf numFmtId="0" fontId="6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top" wrapText="1" indent="1"/>
    </xf>
    <xf numFmtId="166" fontId="4" fillId="4" borderId="1" pivotButton="0" quotePrefix="0" xfId="0"/>
    <xf numFmtId="167" fontId="5" fillId="0" borderId="1" pivotButton="0" quotePrefix="0" xfId="0"/>
    <xf numFmtId="3" fontId="5" fillId="0" borderId="1" pivotButton="0" quotePrefix="0" xfId="0"/>
    <xf numFmtId="9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2E6B12"/>
      </font>
      <fill>
        <patternFill patternType="solid">
          <fgColor rgb="00DFF0D0"/>
          <bgColor rgb="00DFF0D0"/>
        </patternFill>
      </fill>
    </dxf>
    <dxf>
      <font>
        <name val="Arial"/>
        <b val="1"/>
        <color rgb="00A12B1E"/>
      </font>
      <fill>
        <patternFill patternType="solid">
          <fgColor rgb="00F8D7D2"/>
          <bgColor rgb="00F8D7D2"/>
        </patternFill>
      </fill>
    </dxf>
    <dxf>
      <font>
        <name val="Arial"/>
        <b val="1"/>
        <color rgb="007A4E00"/>
      </font>
      <fill>
        <patternFill patternType="solid">
          <fgColor rgb="00FCE8C5"/>
          <bgColor rgb="00FCE8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KPIs by status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5E9E2F"/>
              </a:solidFill>
              <a:ln xmlns:a="http://schemas.openxmlformats.org/drawingml/2006/main">
                <a:solidFill>
                  <a:srgbClr val="5E9E2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0A93B"/>
              </a:solidFill>
              <a:ln xmlns:a="http://schemas.openxmlformats.org/drawingml/2006/main">
                <a:solidFill>
                  <a:srgbClr val="E0A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9483B"/>
              </a:solidFill>
              <a:ln xmlns:a="http://schemas.openxmlformats.org/drawingml/2006/main">
                <a:solidFill>
                  <a:srgbClr val="C9483B"/>
                </a:solidFill>
                <a:prstDash val="solid"/>
              </a:ln>
            </spPr>
          </dPt>
          <cat>
            <numRef>
              <f>'Dashboard'!$B$20:$B$22</f>
            </numRef>
          </cat>
          <val>
            <numRef>
              <f>'Dashboard'!$C$20:$C$22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ESG KPI dashboard</t>
        </is>
      </c>
    </row>
    <row r="3" ht="24" customHeight="1"/>
    <row r="4" ht="22" customHeight="1">
      <c r="B4" s="2" t="inlineStr">
        <is>
          <t>Track ESG KPIs against targets with a red, amber and green status, and work out common KPIs from raw data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Enter the KPIs</t>
        </is>
      </c>
      <c r="D9" s="8" t="n"/>
      <c r="E9" s="9" t="n"/>
      <c r="F9" s="6" t="n">
        <v>2</v>
      </c>
      <c r="G9" s="7" t="inlineStr">
        <is>
          <t>Set direction and tolerance</t>
        </is>
      </c>
      <c r="H9" s="8" t="n"/>
      <c r="I9" s="9" t="n"/>
      <c r="J9" s="6" t="n">
        <v>3</v>
      </c>
      <c r="K9" s="7" t="inlineStr">
        <is>
          <t>Read the status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Actual, prior, target</t>
        </is>
      </c>
      <c r="D11" s="15" t="n"/>
      <c r="E11" s="16" t="n"/>
      <c r="F11" s="13" t="n"/>
      <c r="G11" s="14" t="inlineStr">
        <is>
          <t>Per KPI</t>
        </is>
      </c>
      <c r="H11" s="15" t="n"/>
      <c r="I11" s="16" t="n"/>
      <c r="J11" s="13" t="n"/>
      <c r="K11" s="14" t="inlineStr">
        <is>
          <t>On track or not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On track</t>
        </is>
      </c>
      <c r="C14" s="18" t="n"/>
      <c r="D14" s="19" t="n"/>
      <c r="E14" s="17" t="inlineStr">
        <is>
          <t>At risk</t>
        </is>
      </c>
      <c r="F14" s="18" t="n"/>
      <c r="G14" s="19" t="n"/>
      <c r="H14" s="17" t="inlineStr">
        <is>
          <t>Off track</t>
        </is>
      </c>
      <c r="I14" s="18" t="n"/>
      <c r="J14" s="19" t="n"/>
      <c r="K14" s="17" t="inlineStr">
        <is>
          <t>Check</t>
        </is>
      </c>
      <c r="L14" s="18" t="n"/>
      <c r="M14" s="19" t="n"/>
    </row>
    <row r="15" ht="22" customHeight="1">
      <c r="B15" s="20">
        <f>Dashboard!C20</f>
        <v/>
      </c>
      <c r="C15" s="11" t="n"/>
      <c r="D15" s="12" t="n"/>
      <c r="E15" s="20">
        <f>Dashboard!C21</f>
        <v/>
      </c>
      <c r="F15" s="11" t="n"/>
      <c r="G15" s="12" t="n"/>
      <c r="H15" s="20">
        <f>Dashboard!C22</f>
        <v/>
      </c>
      <c r="I15" s="11" t="n"/>
      <c r="J15" s="12" t="n"/>
      <c r="K15" s="21">
        <f>Dashboard!C24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2" t="inlineStr">
        <is>
          <t>You type here</t>
        </is>
      </c>
      <c r="C19" s="23" t="n"/>
      <c r="D19" s="23" t="n"/>
      <c r="E19" s="24" t="inlineStr">
        <is>
          <t>Calculated for you</t>
        </is>
      </c>
      <c r="F19" s="25" t="n"/>
      <c r="G19" s="26" t="n"/>
      <c r="H19" s="27" t="inlineStr">
        <is>
          <t>✓ Check passed</t>
        </is>
      </c>
      <c r="I19" s="28" t="n"/>
      <c r="J19" s="28" t="n"/>
      <c r="K19" s="29" t="inlineStr">
        <is>
          <t>✗ Needs attention</t>
        </is>
      </c>
      <c r="L19" s="30" t="n"/>
      <c r="M19" s="30" t="n"/>
    </row>
    <row r="20"/>
    <row r="21">
      <c r="B21" s="5" t="inlineStr">
        <is>
          <t>JUMP TO</t>
        </is>
      </c>
    </row>
    <row r="22" ht="28" customHeight="1">
      <c r="B22" s="31" t="inlineStr">
        <is>
          <t>Dashboard  ›</t>
        </is>
      </c>
      <c r="C22" s="4" t="n"/>
      <c r="D22" s="32" t="n"/>
      <c r="E22" s="31" t="inlineStr">
        <is>
          <t>KPI calculator  ›</t>
        </is>
      </c>
      <c r="F22" s="4" t="n"/>
      <c r="G22" s="32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3" t="inlineStr">
        <is>
          <t>A fictional company. Replace the KPIs and targets with your own. General information, not advice. taxbakers.com/sustainability/esg-kpi-dashboard/</t>
        </is>
      </c>
    </row>
  </sheetData>
  <mergeCells count="30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K14:M14"/>
    <mergeCell ref="H19:J19"/>
    <mergeCell ref="K19:M19"/>
    <mergeCell ref="B2:M3"/>
    <mergeCell ref="E22:G22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conditionalFormatting sqref="K15">
    <cfRule type="expression" priority="1" dxfId="0">
      <formula>LEFT(K15,1)="✓"</formula>
    </cfRule>
    <cfRule type="expression" priority="2" dxfId="1">
      <formula>LEFT(K15,1)&lt;&gt;"✓"</formula>
    </cfRule>
  </conditionalFormatting>
  <hyperlinks>
    <hyperlink ref="B22" location="'Dashboard'!B2" display="Dashboard  ›"/>
    <hyperlink ref="E22" location="'KPI calculator'!B2" display="KPI calculator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I28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34" customWidth="1" min="2" max="2"/>
    <col width="13" customWidth="1" min="3" max="3"/>
    <col width="13" customWidth="1" min="4" max="4"/>
    <col width="13" customWidth="1" min="5" max="5"/>
    <col width="18" customWidth="1" min="6" max="6"/>
    <col width="12" customWidth="1" min="7" max="7"/>
    <col width="13" customWidth="1" min="8" max="8"/>
    <col width="14" customWidth="1" min="9" max="9"/>
  </cols>
  <sheetData>
    <row r="1"/>
    <row r="2" ht="20" customHeight="1">
      <c r="B2" s="34" t="inlineStr">
        <is>
          <t>Dashboard</t>
        </is>
      </c>
    </row>
    <row r="3" ht="20" customHeight="1"/>
    <row r="4" ht="20" customHeight="1">
      <c r="B4" s="35" t="inlineStr">
        <is>
          <t>Each KPI against its target, with a status the board can read at a glance.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</row>
    <row r="6"/>
    <row r="7" ht="34" customHeight="1">
      <c r="B7" s="36" t="inlineStr">
        <is>
          <t>KPI</t>
        </is>
      </c>
      <c r="C7" s="37" t="inlineStr">
        <is>
          <t>Prior year</t>
        </is>
      </c>
      <c r="D7" s="37" t="inlineStr">
        <is>
          <t>This year</t>
        </is>
      </c>
      <c r="E7" s="37" t="inlineStr">
        <is>
          <t>Target</t>
        </is>
      </c>
      <c r="F7" s="37" t="inlineStr">
        <is>
          <t>Direction</t>
        </is>
      </c>
      <c r="G7" s="37" t="inlineStr">
        <is>
          <t>Tolerance</t>
        </is>
      </c>
      <c r="H7" s="37" t="inlineStr">
        <is>
          <t>Progress vs prior year</t>
        </is>
      </c>
      <c r="I7" s="37" t="inlineStr">
        <is>
          <t>Status</t>
        </is>
      </c>
    </row>
    <row r="8">
      <c r="B8" s="38" t="inlineStr">
        <is>
          <t>Scope 1 and 2 emissions, t CO2e</t>
        </is>
      </c>
      <c r="C8" s="39" t="n">
        <v>51000</v>
      </c>
      <c r="D8" s="39" t="n">
        <v>48200</v>
      </c>
      <c r="E8" s="39" t="n">
        <v>50000</v>
      </c>
      <c r="F8" s="40" t="inlineStr">
        <is>
          <t>Lower is better</t>
        </is>
      </c>
      <c r="G8" s="41" t="n">
        <v>0.05</v>
      </c>
      <c r="H8" s="42">
        <f>IF(OR(C8="",D8=""),"",IF(F8="Lower is better",IF(D8&lt;C8,"Improved",IF(D8=C8,"Unchanged","Worse")),IF(D8&gt;C8,"Improved",IF(D8=C8,"Unchanged","Worse"))))</f>
        <v/>
      </c>
      <c r="I8" s="43">
        <f>IF(OR(D8="",E8=""),"",IF(F8="Lower is better",IF(D8&lt;=E8,"On track",IF(D8&lt;=E8*(1+G8),"At risk","Off track")),IF(D8&gt;=E8,"On track",IF(D8&gt;=E8*(1-G8),"At risk","Off track"))))</f>
        <v/>
      </c>
    </row>
    <row r="9">
      <c r="B9" s="38" t="inlineStr">
        <is>
          <t>Renewable energy share</t>
        </is>
      </c>
      <c r="C9" s="41" t="n">
        <v>0.26</v>
      </c>
      <c r="D9" s="41" t="n">
        <v>0.3</v>
      </c>
      <c r="E9" s="41" t="n">
        <v>0.35</v>
      </c>
      <c r="F9" s="40" t="inlineStr">
        <is>
          <t>Higher is better</t>
        </is>
      </c>
      <c r="G9" s="41" t="n">
        <v>0.15</v>
      </c>
      <c r="H9" s="42">
        <f>IF(OR(C9="",D9=""),"",IF(F9="Lower is better",IF(D9&lt;C9,"Improved",IF(D9=C9,"Unchanged","Worse")),IF(D9&gt;C9,"Improved",IF(D9=C9,"Unchanged","Worse"))))</f>
        <v/>
      </c>
      <c r="I9" s="43">
        <f>IF(OR(D9="",E9=""),"",IF(F9="Lower is better",IF(D9&lt;=E9,"On track",IF(D9&lt;=E9*(1+G9),"At risk","Off track")),IF(D9&gt;=E9,"On track",IF(D9&gt;=E9*(1-G9),"At risk","Off track"))))</f>
        <v/>
      </c>
    </row>
    <row r="10">
      <c r="B10" s="38" t="inlineStr">
        <is>
          <t>Water withdrawn in stressed areas, ML</t>
        </is>
      </c>
      <c r="C10" s="39" t="n">
        <v>720</v>
      </c>
      <c r="D10" s="39" t="n">
        <v>700</v>
      </c>
      <c r="E10" s="39" t="n">
        <v>650</v>
      </c>
      <c r="F10" s="40" t="inlineStr">
        <is>
          <t>Lower is better</t>
        </is>
      </c>
      <c r="G10" s="41" t="n">
        <v>0.05</v>
      </c>
      <c r="H10" s="42">
        <f>IF(OR(C10="",D10=""),"",IF(F10="Lower is better",IF(D10&lt;C10,"Improved",IF(D10=C10,"Unchanged","Worse")),IF(D10&gt;C10,"Improved",IF(D10=C10,"Unchanged","Worse"))))</f>
        <v/>
      </c>
      <c r="I10" s="43">
        <f>IF(OR(D10="",E10=""),"",IF(F10="Lower is better",IF(D10&lt;=E10,"On track",IF(D10&lt;=E10*(1+G10),"At risk","Off track")),IF(D10&gt;=E10,"On track",IF(D10&gt;=E10*(1-G10),"At risk","Off track"))))</f>
        <v/>
      </c>
    </row>
    <row r="11">
      <c r="B11" s="38" t="inlineStr">
        <is>
          <t>Waste diverted from disposal</t>
        </is>
      </c>
      <c r="C11" s="41" t="n">
        <v>0.76</v>
      </c>
      <c r="D11" s="41" t="n">
        <v>0.8</v>
      </c>
      <c r="E11" s="41" t="n">
        <v>0.75</v>
      </c>
      <c r="F11" s="40" t="inlineStr">
        <is>
          <t>Higher is better</t>
        </is>
      </c>
      <c r="G11" s="41" t="n">
        <v>0.05</v>
      </c>
      <c r="H11" s="42">
        <f>IF(OR(C11="",D11=""),"",IF(F11="Lower is better",IF(D11&lt;C11,"Improved",IF(D11=C11,"Unchanged","Worse")),IF(D11&gt;C11,"Improved",IF(D11=C11,"Unchanged","Worse"))))</f>
        <v/>
      </c>
      <c r="I11" s="43">
        <f>IF(OR(D11="",E11=""),"",IF(F11="Lower is better",IF(D11&lt;=E11,"On track",IF(D11&lt;=E11*(1+G11),"At risk","Off track")),IF(D11&gt;=E11,"On track",IF(D11&gt;=E11*(1-G11),"At risk","Off track"))))</f>
        <v/>
      </c>
    </row>
    <row r="12">
      <c r="B12" s="38" t="inlineStr">
        <is>
          <t>Recordable injury rate per 200,000 hours</t>
        </is>
      </c>
      <c r="C12" s="44" t="n">
        <v>1.4</v>
      </c>
      <c r="D12" s="44" t="n">
        <v>1.5</v>
      </c>
      <c r="E12" s="44" t="n">
        <v>1.2</v>
      </c>
      <c r="F12" s="40" t="inlineStr">
        <is>
          <t>Lower is better</t>
        </is>
      </c>
      <c r="G12" s="41" t="n">
        <v>0.1</v>
      </c>
      <c r="H12" s="42">
        <f>IF(OR(C12="",D12=""),"",IF(F12="Lower is better",IF(D12&lt;C12,"Improved",IF(D12=C12,"Unchanged","Worse")),IF(D12&gt;C12,"Improved",IF(D12=C12,"Unchanged","Worse"))))</f>
        <v/>
      </c>
      <c r="I12" s="43">
        <f>IF(OR(D12="",E12=""),"",IF(F12="Lower is better",IF(D12&lt;=E12,"On track",IF(D12&lt;=E12*(1+G12),"At risk","Off track")),IF(D12&gt;=E12,"On track",IF(D12&gt;=E12*(1-G12),"At risk","Off track"))))</f>
        <v/>
      </c>
    </row>
    <row r="13">
      <c r="B13" s="38" t="inlineStr">
        <is>
          <t>Women in senior management</t>
        </is>
      </c>
      <c r="C13" s="41" t="n">
        <v>0.3</v>
      </c>
      <c r="D13" s="41" t="n">
        <v>0.32</v>
      </c>
      <c r="E13" s="41" t="n">
        <v>0.35</v>
      </c>
      <c r="F13" s="40" t="inlineStr">
        <is>
          <t>Higher is better</t>
        </is>
      </c>
      <c r="G13" s="41" t="n">
        <v>0.1</v>
      </c>
      <c r="H13" s="42">
        <f>IF(OR(C13="",D13=""),"",IF(F13="Lower is better",IF(D13&lt;C13,"Improved",IF(D13=C13,"Unchanged","Worse")),IF(D13&gt;C13,"Improved",IF(D13=C13,"Unchanged","Worse"))))</f>
        <v/>
      </c>
      <c r="I13" s="43">
        <f>IF(OR(D13="",E13=""),"",IF(F13="Lower is better",IF(D13&lt;=E13,"On track",IF(D13&lt;=E13*(1+G13),"At risk","Off track")),IF(D13&gt;=E13,"On track",IF(D13&gt;=E13*(1-G13),"At risk","Off track"))))</f>
        <v/>
      </c>
    </row>
    <row r="14">
      <c r="B14" s="38" t="inlineStr">
        <is>
          <t>Voluntary turnover</t>
        </is>
      </c>
      <c r="C14" s="45" t="n">
        <v>0.095</v>
      </c>
      <c r="D14" s="45" t="n">
        <v>0.09</v>
      </c>
      <c r="E14" s="45" t="n">
        <v>0.1</v>
      </c>
      <c r="F14" s="40" t="inlineStr">
        <is>
          <t>Lower is better</t>
        </is>
      </c>
      <c r="G14" s="41" t="n">
        <v>0.1</v>
      </c>
      <c r="H14" s="42">
        <f>IF(OR(C14="",D14=""),"",IF(F14="Lower is better",IF(D14&lt;C14,"Improved",IF(D14=C14,"Unchanged","Worse")),IF(D14&gt;C14,"Improved",IF(D14=C14,"Unchanged","Worse"))))</f>
        <v/>
      </c>
      <c r="I14" s="43">
        <f>IF(OR(D14="",E14=""),"",IF(F14="Lower is better",IF(D14&lt;=E14,"On track",IF(D14&lt;=E14*(1+G14),"At risk","Off track")),IF(D14&gt;=E14,"On track",IF(D14&gt;=E14*(1-G14),"At risk","Off track"))))</f>
        <v/>
      </c>
    </row>
    <row r="15">
      <c r="B15" s="38" t="n"/>
      <c r="C15" s="40" t="n"/>
      <c r="D15" s="40" t="n"/>
      <c r="E15" s="40" t="n"/>
      <c r="F15" s="40" t="n"/>
      <c r="G15" s="41" t="n"/>
      <c r="H15" s="42">
        <f>IF(OR(C15="",D15=""),"",IF(F15="Lower is better",IF(D15&lt;C15,"Improved",IF(D15=C15,"Unchanged","Worse")),IF(D15&gt;C15,"Improved",IF(D15=C15,"Unchanged","Worse"))))</f>
        <v/>
      </c>
      <c r="I15" s="43">
        <f>IF(OR(D15="",E15=""),"",IF(F15="Lower is better",IF(D15&lt;=E15,"On track",IF(D15&lt;=E15*(1+G15),"At risk","Off track")),IF(D15&gt;=E15,"On track",IF(D15&gt;=E15*(1-G15),"At risk","Off track"))))</f>
        <v/>
      </c>
    </row>
    <row r="16">
      <c r="B16" s="38" t="n"/>
      <c r="C16" s="40" t="n"/>
      <c r="D16" s="40" t="n"/>
      <c r="E16" s="40" t="n"/>
      <c r="F16" s="40" t="n"/>
      <c r="G16" s="41" t="n"/>
      <c r="H16" s="42">
        <f>IF(OR(C16="",D16=""),"",IF(F16="Lower is better",IF(D16&lt;C16,"Improved",IF(D16=C16,"Unchanged","Worse")),IF(D16&gt;C16,"Improved",IF(D16=C16,"Unchanged","Worse"))))</f>
        <v/>
      </c>
      <c r="I16" s="43">
        <f>IF(OR(D16="",E16=""),"",IF(F16="Lower is better",IF(D16&lt;=E16,"On track",IF(D16&lt;=E16*(1+G16),"At risk","Off track")),IF(D16&gt;=E16,"On track",IF(D16&gt;=E16*(1-G16),"At risk","Off track"))))</f>
        <v/>
      </c>
    </row>
    <row r="17">
      <c r="B17" s="38" t="n"/>
      <c r="C17" s="40" t="n"/>
      <c r="D17" s="40" t="n"/>
      <c r="E17" s="40" t="n"/>
      <c r="F17" s="40" t="n"/>
      <c r="G17" s="41" t="n"/>
      <c r="H17" s="42">
        <f>IF(OR(C17="",D17=""),"",IF(F17="Lower is better",IF(D17&lt;C17,"Improved",IF(D17=C17,"Unchanged","Worse")),IF(D17&gt;C17,"Improved",IF(D17=C17,"Unchanged","Worse"))))</f>
        <v/>
      </c>
      <c r="I17" s="43">
        <f>IF(OR(D17="",E17=""),"",IF(F17="Lower is better",IF(D17&lt;=E17,"On track",IF(D17&lt;=E17*(1+G17),"At risk","Off track")),IF(D17&gt;=E17,"On track",IF(D17&gt;=E17*(1-G17),"At risk","Off track"))))</f>
        <v/>
      </c>
    </row>
    <row r="18"/>
    <row r="19" ht="34" customHeight="1">
      <c r="B19" s="36" t="inlineStr">
        <is>
          <t>Status</t>
        </is>
      </c>
      <c r="C19" s="37" t="inlineStr">
        <is>
          <t>KPIs</t>
        </is>
      </c>
      <c r="D19" s="37" t="inlineStr"/>
      <c r="E19" s="37" t="inlineStr"/>
      <c r="F19" s="37" t="inlineStr"/>
      <c r="G19" s="37" t="inlineStr"/>
      <c r="H19" s="37" t="inlineStr"/>
      <c r="I19" s="37" t="inlineStr"/>
    </row>
    <row r="20">
      <c r="B20" s="46" t="inlineStr">
        <is>
          <t>On track</t>
        </is>
      </c>
      <c r="C20" s="47">
        <f>COUNTIF($I$8:$I$17,B20)</f>
        <v/>
      </c>
    </row>
    <row r="21">
      <c r="B21" s="46" t="inlineStr">
        <is>
          <t>At risk</t>
        </is>
      </c>
      <c r="C21" s="47">
        <f>COUNTIF($I$8:$I$17,B21)</f>
        <v/>
      </c>
    </row>
    <row r="22">
      <c r="B22" s="46" t="inlineStr">
        <is>
          <t>Off track</t>
        </is>
      </c>
      <c r="C22" s="47">
        <f>COUNTIF($I$8:$I$17,B22)</f>
        <v/>
      </c>
    </row>
    <row r="23">
      <c r="B23" s="48" t="inlineStr">
        <is>
          <t>KPIs with a status</t>
        </is>
      </c>
      <c r="C23" s="47">
        <f>COUNTA(B8:B17)</f>
        <v/>
      </c>
    </row>
    <row r="24">
      <c r="B24" s="49" t="inlineStr">
        <is>
          <t>Every KPI has a status</t>
        </is>
      </c>
      <c r="C24" s="50">
        <f>IF(SUM(C20:C22)=C23,"✓ Complete","✗ Fill in each KPI")</f>
        <v/>
      </c>
    </row>
    <row r="25"/>
    <row r="26">
      <c r="B26" s="51" t="inlineStr">
        <is>
          <t>A KPI is on track when it meets its target, at risk when it misses by no more than its tolerance, and off track otherwise. Set the tolerance for each KPI: a few percent for emissions, more for measures that move in steps. The example matches the ESG KPI dashboard guide.</t>
        </is>
      </c>
    </row>
    <row r="27"/>
    <row r="28"/>
  </sheetData>
  <mergeCells count="4">
    <mergeCell ref="B26:I28"/>
    <mergeCell ref="B4:I4"/>
    <mergeCell ref="C24:D24"/>
    <mergeCell ref="B2:I3"/>
  </mergeCells>
  <conditionalFormatting sqref="I8:I17">
    <cfRule type="expression" priority="1" dxfId="0">
      <formula>I8="On track"</formula>
    </cfRule>
    <cfRule type="expression" priority="2" dxfId="2">
      <formula>I8="At risk"</formula>
    </cfRule>
    <cfRule type="expression" priority="3" dxfId="1">
      <formula>I8="Off track"</formula>
    </cfRule>
  </conditionalFormatting>
  <conditionalFormatting sqref="C24">
    <cfRule type="expression" priority="4" dxfId="0">
      <formula>LEFT(C24,1)="✓"</formula>
    </cfRule>
    <cfRule type="expression" priority="5" dxfId="1">
      <formula>LEFT(C24,1)&lt;&gt;"✓"</formula>
    </cfRule>
  </conditionalFormatting>
  <dataValidations count="1">
    <dataValidation sqref="F8:F17" showDropDown="0" showInputMessage="0" showErrorMessage="0" allowBlank="1" type="list">
      <formula1>"Lower is better,Higher is better"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44" customWidth="1" min="2" max="2"/>
    <col width="14" customWidth="1" min="3" max="3"/>
    <col width="14" customWidth="1" min="4" max="4"/>
    <col width="14" customWidth="1" min="5" max="5"/>
  </cols>
  <sheetData>
    <row r="1"/>
    <row r="2" ht="20" customHeight="1">
      <c r="B2" s="34" t="inlineStr">
        <is>
          <t>KPI calculator</t>
        </is>
      </c>
    </row>
    <row r="3" ht="20" customHeight="1"/>
    <row r="4" ht="20" customHeight="1">
      <c r="B4" s="35" t="inlineStr">
        <is>
          <t>Common ESG KPIs worked out from raw data, two years side by side.</t>
        </is>
      </c>
    </row>
    <row r="5" ht="4" customHeight="1">
      <c r="B5" s="4" t="n"/>
      <c r="C5" s="4" t="n"/>
      <c r="D5" s="4" t="n"/>
      <c r="E5" s="4" t="n"/>
    </row>
    <row r="6"/>
    <row r="7" ht="34" customHeight="1">
      <c r="B7" s="36" t="inlineStr">
        <is>
          <t>Raw data</t>
        </is>
      </c>
      <c r="C7" s="37" t="inlineStr">
        <is>
          <t>Prior year</t>
        </is>
      </c>
      <c r="D7" s="37" t="inlineStr">
        <is>
          <t>This year</t>
        </is>
      </c>
      <c r="E7" s="37" t="inlineStr">
        <is>
          <t>Change</t>
        </is>
      </c>
    </row>
    <row r="8">
      <c r="B8" s="46" t="inlineStr">
        <is>
          <t>Revenue, EUR million</t>
        </is>
      </c>
      <c r="C8" s="52" t="n">
        <v>400</v>
      </c>
      <c r="D8" s="52" t="n">
        <v>500</v>
      </c>
      <c r="E8" s="53">
        <f>IF(C8=0,0,D8/C8-1)</f>
        <v/>
      </c>
    </row>
    <row r="9">
      <c r="B9" s="46" t="inlineStr">
        <is>
          <t>Scope 1 and 2 emissions, market-based, t CO2e</t>
        </is>
      </c>
      <c r="C9" s="52" t="n">
        <v>40000</v>
      </c>
      <c r="D9" s="52" t="n">
        <v>42000</v>
      </c>
      <c r="E9" s="53">
        <f>IF(C9=0,0,D9/C9-1)</f>
        <v/>
      </c>
    </row>
    <row r="10">
      <c r="B10" s="46" t="inlineStr">
        <is>
          <t>Renewable electricity, GWh</t>
        </is>
      </c>
      <c r="C10" s="52" t="n">
        <v>18</v>
      </c>
      <c r="D10" s="52" t="n">
        <v>32.5</v>
      </c>
      <c r="E10" s="53">
        <f>IF(C10=0,0,D10/C10-1)</f>
        <v/>
      </c>
    </row>
    <row r="11">
      <c r="B11" s="46" t="inlineStr">
        <is>
          <t>Total electricity, GWh</t>
        </is>
      </c>
      <c r="C11" s="52" t="n">
        <v>60</v>
      </c>
      <c r="D11" s="52" t="n">
        <v>65</v>
      </c>
      <c r="E11" s="53">
        <f>IF(C11=0,0,D11/C11-1)</f>
        <v/>
      </c>
    </row>
    <row r="12">
      <c r="B12" s="46" t="inlineStr">
        <is>
          <t>Recordable injuries</t>
        </is>
      </c>
      <c r="C12" s="52" t="n">
        <v>12</v>
      </c>
      <c r="D12" s="52" t="n">
        <v>9</v>
      </c>
      <c r="E12" s="53">
        <f>IF(C12=0,0,D12/C12-1)</f>
        <v/>
      </c>
    </row>
    <row r="13">
      <c r="B13" s="46" t="inlineStr">
        <is>
          <t>Hours worked, millions</t>
        </is>
      </c>
      <c r="C13" s="52" t="n">
        <v>4</v>
      </c>
      <c r="D13" s="52" t="n">
        <v>4.5</v>
      </c>
      <c r="E13" s="53">
        <f>IF(C13=0,0,D13/C13-1)</f>
        <v/>
      </c>
    </row>
    <row r="14">
      <c r="B14" s="46" t="inlineStr">
        <is>
          <t>Leavers</t>
        </is>
      </c>
      <c r="C14" s="52" t="n">
        <v>180</v>
      </c>
      <c r="D14" s="52" t="n">
        <v>160</v>
      </c>
      <c r="E14" s="53">
        <f>IF(C14=0,0,D14/C14-1)</f>
        <v/>
      </c>
    </row>
    <row r="15">
      <c r="B15" s="46" t="inlineStr">
        <is>
          <t>Average headcount</t>
        </is>
      </c>
      <c r="C15" s="52" t="n">
        <v>1500</v>
      </c>
      <c r="D15" s="52" t="n">
        <v>1600</v>
      </c>
      <c r="E15" s="53">
        <f>IF(C15=0,0,D15/C15-1)</f>
        <v/>
      </c>
    </row>
    <row r="16">
      <c r="B16" s="46" t="inlineStr">
        <is>
          <t>Men's average gross hourly pay, EUR</t>
        </is>
      </c>
      <c r="C16" s="52" t="n">
        <v>30</v>
      </c>
      <c r="D16" s="52" t="n">
        <v>31</v>
      </c>
      <c r="E16" s="53">
        <f>IF(C16=0,0,D16/C16-1)</f>
        <v/>
      </c>
    </row>
    <row r="17">
      <c r="B17" s="46" t="inlineStr">
        <is>
          <t>Women's average gross hourly pay, EUR</t>
        </is>
      </c>
      <c r="C17" s="52" t="n">
        <v>26.4</v>
      </c>
      <c r="D17" s="52" t="n">
        <v>27.9</v>
      </c>
      <c r="E17" s="53">
        <f>IF(C17=0,0,D17/C17-1)</f>
        <v/>
      </c>
    </row>
    <row r="18">
      <c r="B18" s="46" t="inlineStr">
        <is>
          <t>Women among the top 50 managers</t>
        </is>
      </c>
      <c r="C18" s="52" t="n">
        <v>14</v>
      </c>
      <c r="D18" s="52" t="n">
        <v>17</v>
      </c>
      <c r="E18" s="53">
        <f>IF(C18=0,0,D18/C18-1)</f>
        <v/>
      </c>
    </row>
    <row r="19">
      <c r="B19" s="46" t="inlineStr">
        <is>
          <t>Top managers</t>
        </is>
      </c>
      <c r="C19" s="52" t="n">
        <v>50</v>
      </c>
      <c r="D19" s="52" t="n">
        <v>50</v>
      </c>
      <c r="E19" s="53">
        <f>IF(C19=0,0,D19/C19-1)</f>
        <v/>
      </c>
    </row>
    <row r="20"/>
    <row r="21" ht="34" customHeight="1">
      <c r="B21" s="36" t="inlineStr">
        <is>
          <t>KPI</t>
        </is>
      </c>
      <c r="C21" s="37" t="inlineStr">
        <is>
          <t>Prior year</t>
        </is>
      </c>
      <c r="D21" s="37" t="inlineStr">
        <is>
          <t>This year</t>
        </is>
      </c>
      <c r="E21" s="37" t="inlineStr">
        <is>
          <t>Change</t>
        </is>
      </c>
    </row>
    <row r="22">
      <c r="B22" s="48" t="inlineStr">
        <is>
          <t>Emissions intensity, t CO2e per EUR million</t>
        </is>
      </c>
      <c r="C22" s="54">
        <f>C9/C8</f>
        <v/>
      </c>
      <c r="D22" s="54">
        <f>D9/D8</f>
        <v/>
      </c>
      <c r="E22" s="54">
        <f>IF(C22=0,0,D22-C22)</f>
        <v/>
      </c>
    </row>
    <row r="23">
      <c r="B23" s="48" t="inlineStr">
        <is>
          <t>Renewable electricity share</t>
        </is>
      </c>
      <c r="C23" s="55">
        <f>C10/C11</f>
        <v/>
      </c>
      <c r="D23" s="55">
        <f>D10/D11</f>
        <v/>
      </c>
      <c r="E23" s="55">
        <f>IF(C23=0,0,D23-C23)</f>
        <v/>
      </c>
    </row>
    <row r="24">
      <c r="B24" s="48" t="inlineStr">
        <is>
          <t>Recordable injury rate per million hours</t>
        </is>
      </c>
      <c r="C24" s="56">
        <f>C12/C13</f>
        <v/>
      </c>
      <c r="D24" s="56">
        <f>D12/D13</f>
        <v/>
      </c>
      <c r="E24" s="56">
        <f>IF(C24=0,0,D24-C24)</f>
        <v/>
      </c>
    </row>
    <row r="25">
      <c r="B25" s="48" t="inlineStr">
        <is>
          <t>Employee turnover</t>
        </is>
      </c>
      <c r="C25" s="57">
        <f>C14/C15</f>
        <v/>
      </c>
      <c r="D25" s="57">
        <f>D14/D15</f>
        <v/>
      </c>
      <c r="E25" s="57">
        <f>IF(C25=0,0,D25-C25)</f>
        <v/>
      </c>
    </row>
    <row r="26">
      <c r="B26" s="48" t="inlineStr">
        <is>
          <t>Gender pay gap</t>
        </is>
      </c>
      <c r="C26" s="57">
        <f>(C16-C17)/C16</f>
        <v/>
      </c>
      <c r="D26" s="57">
        <f>(D16-D17)/D16</f>
        <v/>
      </c>
      <c r="E26" s="57">
        <f>IF(C26=0,0,D26-C26)</f>
        <v/>
      </c>
    </row>
    <row r="27">
      <c r="B27" s="48" t="inlineStr">
        <is>
          <t>Women in senior management</t>
        </is>
      </c>
      <c r="C27" s="55">
        <f>C18/C19</f>
        <v/>
      </c>
      <c r="D27" s="55">
        <f>D18/D19</f>
        <v/>
      </c>
      <c r="E27" s="55">
        <f>IF(C27=0,0,D27-C27)</f>
        <v/>
      </c>
    </row>
    <row r="28"/>
    <row r="29">
      <c r="B29" s="51" t="inlineStr">
        <is>
          <t>Intensity ratios can fall while absolute emissions rise, as here, so report both. The change column shows the movement in the ratio itself. The example matches the ESG KPIs guide.</t>
        </is>
      </c>
    </row>
    <row r="30"/>
    <row r="31"/>
  </sheetData>
  <mergeCells count="3">
    <mergeCell ref="B2:E3"/>
    <mergeCell ref="B29:E31"/>
    <mergeCell ref="B4:E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2026-10-26T07:30:59Z</dcterms:created>
  <dcterms:modified xmlns:dcterms="http://purl.org/dc/terms/" xmlns:xsi="http://www.w3.org/2001/XMLSchema-instance" xsi:type="dcterms:W3CDTF">2026-10-26T07:30:59Z</dcterms:modified>
</cp:coreProperties>
</file>