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Worksheet" sheetId="2" state="visible" r:id="rId4"/>
    <sheet name="Goodwill and NCI" sheetId="3" state="visible" r:id="rId5"/>
    <sheet name="Intragroup" sheetId="4" state="visible" r:id="rId6"/>
    <sheet name="Adjustment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<sst xmlns="http://schemas.openxmlformats.org/spreadsheetml/2006/main" count="93" uniqueCount="81">
  <si>
    <t xml:space="preserve">Consolidation worksheet</t>
  </si>
  <si>
    <t xml:space="preserve">IFRS 10: parent and subsidiary combined, with goodwill, NCI and intragroup eliminations</t>
  </si>
  <si>
    <t xml:space="preserve">HOW IT WORKS</t>
  </si>
  <si>
    <t xml:space="preserve">Enter both balance sheets</t>
  </si>
  <si>
    <t xml:space="preserve">Set the acquisition</t>
  </si>
  <si>
    <t xml:space="preserve">Read the group</t>
  </si>
  <si>
    <t xml:space="preserve">Parent and subsidiary</t>
  </si>
  <si>
    <t xml:space="preserve">Price, share and net assets</t>
  </si>
  <si>
    <t xml:space="preserve">Consolidated, with checks</t>
  </si>
  <si>
    <t xml:space="preserve">LIVE RESULTS</t>
  </si>
  <si>
    <t xml:space="preserve">Goodwill</t>
  </si>
  <si>
    <t xml:space="preserve">Non-controlling interest</t>
  </si>
  <si>
    <t xml:space="preserve">Consolidated total assets</t>
  </si>
  <si>
    <t xml:space="preserve">Check</t>
  </si>
  <si>
    <t xml:space="preserve">COLOUR KEY</t>
  </si>
  <si>
    <t xml:space="preserve">You type here</t>
  </si>
  <si>
    <t xml:space="preserve">Calculated for you</t>
  </si>
  <si>
    <t xml:space="preserve">✓ Check passed</t>
  </si>
  <si>
    <t xml:space="preserve">✗ Needs attention</t>
  </si>
  <si>
    <t xml:space="preserve">JUMP TO</t>
  </si>
  <si>
    <t xml:space="preserve">Worksheet  ›</t>
  </si>
  <si>
    <t xml:space="preserve">Goodwill and NCI  ›</t>
  </si>
  <si>
    <t xml:space="preserve">Intragroup  ›</t>
  </si>
  <si>
    <t xml:space="preserve">Adjustments  ›</t>
  </si>
  <si>
    <t xml:space="preserve">Example: Northline Telecom, a fictional company, in CU million. Replace the figures with your own. General information, not advice. taxbakers.com/ifrs-18</t>
  </si>
  <si>
    <t xml:space="preserve">Parent + subsidiary + adjustments = consolidated statement of financial position. CU.</t>
  </si>
  <si>
    <t xml:space="preserve">Parent</t>
  </si>
  <si>
    <t xml:space="preserve">Subsidiary</t>
  </si>
  <si>
    <t xml:space="preserve">Debit adjustments</t>
  </si>
  <si>
    <t xml:space="preserve">Credit adjustments</t>
  </si>
  <si>
    <t xml:space="preserve">Consolidated</t>
  </si>
  <si>
    <t xml:space="preserve">ASSETS</t>
  </si>
  <si>
    <t xml:space="preserve">Property, plant and equipment</t>
  </si>
  <si>
    <t xml:space="preserve">Investment in subsidiary</t>
  </si>
  <si>
    <t xml:space="preserve">Inventory</t>
  </si>
  <si>
    <t xml:space="preserve">Receivables</t>
  </si>
  <si>
    <t xml:space="preserve">Cash</t>
  </si>
  <si>
    <t xml:space="preserve">Total assets</t>
  </si>
  <si>
    <t xml:space="preserve">EQUITY AND LIABILITIES</t>
  </si>
  <si>
    <t xml:space="preserve">Share capital</t>
  </si>
  <si>
    <t xml:space="preserve">Retained earnings</t>
  </si>
  <si>
    <t xml:space="preserve">Payables</t>
  </si>
  <si>
    <t xml:space="preserve">Total equity and liabilities</t>
  </si>
  <si>
    <t xml:space="preserve">Consolidated statement balances</t>
  </si>
  <si>
    <t xml:space="preserve">Parent and subsidiary each balance</t>
  </si>
  <si>
    <t xml:space="preserve">Rows are matched to the adjustments by name, so keep the account names identical. The worksheet shows the position at the reporting date for a subsidiary acquired during or before the year; fair value adjustments, if any, would be added as further entries.</t>
  </si>
  <si>
    <t xml:space="preserve">Goodwill and NCI</t>
  </si>
  <si>
    <t xml:space="preserve">At the acquisition date: goodwill, and the non-controlling interest at its proportionate share. CU.</t>
  </si>
  <si>
    <t xml:space="preserve">Consideration paid for the subsidiary</t>
  </si>
  <si>
    <t xml:space="preserve">Percentage acquired</t>
  </si>
  <si>
    <t xml:space="preserve">Subsidiary's share capital</t>
  </si>
  <si>
    <t xml:space="preserve">Subsidiary's retained earnings at acquisition</t>
  </si>
  <si>
    <t xml:space="preserve">Fair value adjustments at acquisition (net of deferred tax)</t>
  </si>
  <si>
    <t xml:space="preserve">Net assets at acquisition</t>
  </si>
  <si>
    <t xml:space="preserve">Non-controlling interest at acquisition</t>
  </si>
  <si>
    <t xml:space="preserve">Subsidiary's retained earnings at the reporting date</t>
  </si>
  <si>
    <t xml:space="preserve">Post-acquisition profit of the subsidiary</t>
  </si>
  <si>
    <t xml:space="preserve">NCI share of post-acquisition profit</t>
  </si>
  <si>
    <t xml:space="preserve">Intragroup</t>
  </si>
  <si>
    <t xml:space="preserve">Balances and trading between the parent and the subsidiary, eliminated on consolidation. CU.</t>
  </si>
  <si>
    <t xml:space="preserve">Amount the subsidiary owes the parent at year end</t>
  </si>
  <si>
    <t xml:space="preserve">Sales by the parent to the subsidiary in the year</t>
  </si>
  <si>
    <t xml:space="preserve">Parent's cost of those goods</t>
  </si>
  <si>
    <t xml:space="preserve">Share of those goods still held by the subsidiary at year end</t>
  </si>
  <si>
    <t xml:space="preserve">Unrealised profit in the subsidiary's inventory</t>
  </si>
  <si>
    <t xml:space="preserve">Intragroup balances, income and expenses are eliminated in full, and so is unrealised profit in assets such as inventory (IFRS 10.B86(c)). Because the parent made the sale, the whole adjustment reduces the parent's share of retained earnings.</t>
  </si>
  <si>
    <t xml:space="preserve">Adjustments</t>
  </si>
  <si>
    <t xml:space="preserve">Consolidation journal entries, generated from the other sheets. CU.</t>
  </si>
  <si>
    <t xml:space="preserve">No.</t>
  </si>
  <si>
    <t xml:space="preserve">Entry</t>
  </si>
  <si>
    <t xml:space="preserve">Account</t>
  </si>
  <si>
    <t xml:space="preserve">Debit</t>
  </si>
  <si>
    <t xml:space="preserve">Credit</t>
  </si>
  <si>
    <t xml:space="preserve">Eliminate investment, recognise goodwill and NCI</t>
  </si>
  <si>
    <t xml:space="preserve">   Investment in subsidiary</t>
  </si>
  <si>
    <t xml:space="preserve">   Non-controlling interest</t>
  </si>
  <si>
    <t xml:space="preserve">Cancel intragroup balances</t>
  </si>
  <si>
    <t xml:space="preserve">   Receivables</t>
  </si>
  <si>
    <t xml:space="preserve">Remove unrealised profit in inventory</t>
  </si>
  <si>
    <t xml:space="preserve">   Inventory</t>
  </si>
  <si>
    <t xml:space="preserve">Debits equal credits</t>
  </si>
</sst>
</file>

<file path=xl/styles.xml><?xml version="1.0" encoding="utf-8"?>
<styleSheet xmlns="http://schemas.openxmlformats.org/spreadsheetml/2006/main">
  <numFmts count="4">
    <numFmt numFmtId="164" formatCode="General"/>
    <numFmt numFmtId="165" formatCode="#,##0"/>
    <numFmt numFmtId="166" formatCode="#,##0;\(#,##0\);;"/>
    <numFmt numFmtId="167" formatCode="0.0%;\(0.0%\);;"/>
  </numFmts>
  <fonts count="26">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6"/>
      <color rgb="FFFFFFFF"/>
      <name val="Arial"/>
      <family val="0"/>
      <charset val="1"/>
    </font>
    <font>
      <sz val="10"/>
      <color rgb="FFCFE0E3"/>
      <name val="Arial"/>
      <family val="0"/>
      <charset val="1"/>
    </font>
    <font>
      <b val="true"/>
      <sz val="10"/>
      <color rgb="FFFFFFFF"/>
      <name val="Arial"/>
      <family val="0"/>
      <charset val="1"/>
    </font>
    <font>
      <sz val="10"/>
      <name val="Arial"/>
      <family val="0"/>
      <charset val="1"/>
    </font>
    <font>
      <sz val="10"/>
      <color rgb="FF0000FF"/>
      <name val="Arial"/>
      <family val="0"/>
      <charset val="1"/>
    </font>
    <font>
      <sz val="10"/>
      <color rgb="FF6B7A80"/>
      <name val="Arial"/>
      <family val="0"/>
      <charset val="1"/>
    </font>
    <font>
      <sz val="10"/>
      <color rgb="FF0E3D4A"/>
      <name val="Arial"/>
      <family val="0"/>
      <charset val="1"/>
    </font>
    <font>
      <sz val="10"/>
      <color rgb="FF00800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5DBD8"/>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4" fontId="11" fillId="5" borderId="5" xfId="0" applyFont="true" applyBorder="true" applyAlignment="true" applyProtection="false">
      <alignment horizontal="center" vertical="center" textRotation="0" wrapText="false" indent="0" shrinkToFit="false"/>
      <protection locked="true" hidden="false"/>
    </xf>
    <xf numFmtId="164" fontId="12" fillId="6" borderId="0" xfId="0" applyFont="true" applyBorder="true" applyAlignment="true" applyProtection="false">
      <alignment horizontal="center" vertical="center" textRotation="0" wrapText="true" indent="0" shrinkToFit="false"/>
      <protection locked="true" hidden="false"/>
    </xf>
    <xf numFmtId="164" fontId="13" fillId="5" borderId="6" xfId="0" applyFont="true" applyBorder="true" applyAlignment="true" applyProtection="false">
      <alignment horizontal="center" vertical="center" textRotation="0" wrapText="true" indent="0" shrinkToFit="false"/>
      <protection locked="true" hidden="false"/>
    </xf>
    <xf numFmtId="164" fontId="14" fillId="7" borderId="0" xfId="0" applyFont="true" applyBorder="true" applyAlignment="true" applyProtection="false">
      <alignment horizontal="center" vertical="center" textRotation="0" wrapText="true" indent="0" shrinkToFit="false"/>
      <protection locked="true" hidden="false"/>
    </xf>
    <xf numFmtId="164" fontId="15" fillId="8" borderId="0" xfId="0" applyFont="true" applyBorder="true" applyAlignment="true" applyProtection="false">
      <alignment horizontal="center" vertical="center" textRotation="0" wrapText="true" indent="0" shrinkToFit="false"/>
      <protection locked="true" hidden="false"/>
    </xf>
    <xf numFmtId="164" fontId="16" fillId="3" borderId="7"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18" fillId="2"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false" applyAlignment="true" applyProtection="false">
      <alignment horizontal="left" vertical="center" textRotation="0" wrapText="true" indent="1" shrinkToFit="false"/>
      <protection locked="true" hidden="false"/>
    </xf>
    <xf numFmtId="164" fontId="20" fillId="2"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1" shrinkToFit="false"/>
      <protection locked="true" hidden="false"/>
    </xf>
    <xf numFmtId="164" fontId="21" fillId="0" borderId="8" xfId="0" applyFont="true" applyBorder="true" applyAlignment="false" applyProtection="false">
      <alignment horizontal="general" vertical="bottom" textRotation="0" wrapText="false" indent="0" shrinkToFit="false"/>
      <protection locked="true" hidden="false"/>
    </xf>
    <xf numFmtId="166" fontId="22" fillId="6" borderId="8" xfId="0" applyFont="true" applyBorder="true" applyAlignment="false" applyProtection="false">
      <alignment horizontal="general" vertical="bottom" textRotation="0" wrapText="false" indent="0" shrinkToFit="false"/>
      <protection locked="true" hidden="false"/>
    </xf>
    <xf numFmtId="166" fontId="21" fillId="0" borderId="8" xfId="0" applyFont="true" applyBorder="true" applyAlignment="false" applyProtection="false">
      <alignment horizontal="general" vertical="bottom" textRotation="0" wrapText="false" indent="0" shrinkToFit="false"/>
      <protection locked="true" hidden="false"/>
    </xf>
    <xf numFmtId="166" fontId="11" fillId="0" borderId="8"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center" textRotation="0" wrapText="true" indent="1" shrinkToFit="false"/>
      <protection locked="true" hidden="false"/>
    </xf>
    <xf numFmtId="164" fontId="23"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7" fontId="22" fillId="6" borderId="8" xfId="0" applyFont="true" applyBorder="true" applyAlignment="fals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left" vertical="center" textRotation="0" wrapText="true" indent="1" shrinkToFit="false"/>
      <protection locked="true" hidden="false"/>
    </xf>
    <xf numFmtId="166" fontId="25" fillId="0" borderId="8"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true" applyProtection="false">
      <alignment horizontal="center"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4" fontId="24" fillId="0" borderId="8" xfId="0" applyFont="true" applyBorder="true" applyAlignment="false" applyProtection="false">
      <alignment horizontal="general" vertical="bottom" textRotation="0" wrapText="false" indent="0" shrinkToFit="false"/>
      <protection locked="true" hidden="false"/>
    </xf>
    <xf numFmtId="164" fontId="23" fillId="0" borderId="0" xfId="0" applyFont="true" applyBorder="true" applyAlignment="true" applyProtection="false">
      <alignment horizontal="left" vertical="center" textRotation="0" wrapText="true" indent="1"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7A80"/>
      <rgbColor rgb="FF9999FF"/>
      <rgbColor rgb="FF993366"/>
      <rgbColor rgb="FFFFF4C2"/>
      <rgbColor rgb="FFF3F5F0"/>
      <rgbColor rgb="FF660066"/>
      <rgbColor rgb="FFFF8080"/>
      <rgbColor rgb="FF0066CC"/>
      <rgbColor rgb="FFD5DBD8"/>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66699"/>
      <rgbColor rgb="FF969696"/>
      <rgbColor rgb="FF0E3D4A"/>
      <rgbColor rgb="FF339966"/>
      <rgbColor rgb="FF003300"/>
      <rgbColor rgb="FF2E6B12"/>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'Goodwill and NCI'!C15</f>
        <v>116</v>
      </c>
      <c r="C15" s="10"/>
      <c r="D15" s="10"/>
      <c r="E15" s="10" t="n">
        <f aca="false">Worksheet!G19</f>
        <v>106</v>
      </c>
      <c r="F15" s="10"/>
      <c r="G15" s="10"/>
      <c r="H15" s="10" t="n">
        <f aca="false">Worksheet!G15</f>
        <v>2021</v>
      </c>
      <c r="I15" s="10"/>
      <c r="J15" s="10"/>
      <c r="K15" s="11" t="str">
        <f aca="false">Worksheet!G23</f>
        <v>✓ Balances</v>
      </c>
      <c r="L15" s="11"/>
      <c r="M15" s="11"/>
    </row>
    <row r="16" customFormat="false" ht="21.75" hidden="false" customHeight="true" outlineLevel="0" collapsed="false">
      <c r="B16" s="10"/>
      <c r="C16" s="10"/>
      <c r="D16" s="10"/>
      <c r="E16" s="10"/>
      <c r="F16" s="10"/>
      <c r="G16" s="10"/>
      <c r="H16" s="10"/>
      <c r="I16" s="10"/>
      <c r="J16" s="10"/>
      <c r="K16" s="11"/>
      <c r="L16" s="11"/>
      <c r="M16" s="11"/>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c r="K22" s="16" t="s">
        <v>23</v>
      </c>
      <c r="L22" s="16"/>
      <c r="M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24</v>
      </c>
      <c r="C41" s="17"/>
      <c r="D41" s="17"/>
      <c r="E41" s="17"/>
      <c r="F41" s="17"/>
      <c r="G41" s="17"/>
      <c r="H41" s="17"/>
      <c r="I41" s="17"/>
      <c r="J41" s="17"/>
      <c r="K41" s="17"/>
      <c r="L41" s="17"/>
      <c r="M41" s="17"/>
    </row>
  </sheetData>
  <mergeCells count="32">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K22:M22"/>
    <mergeCell ref="B41:M41"/>
  </mergeCells>
  <conditionalFormatting sqref="K15">
    <cfRule type="expression" priority="2" aboveAverage="0" equalAverage="0" bottom="0" percent="0" rank="0" text="" dxfId="0">
      <formula>LEFT(K15,1)="✓"</formula>
    </cfRule>
    <cfRule type="expression" priority="3" aboveAverage="0" equalAverage="0" bottom="0" percent="0" rank="0" text="" dxfId="1">
      <formula>LEFT(K15,1)&lt;&gt;"✓"</formula>
    </cfRule>
  </conditionalFormatting>
  <hyperlinks>
    <hyperlink ref="B22" location="'Worksheet'!B2" display="Worksheet  ›"/>
    <hyperlink ref="E22" location="'Goodwill and NCI'!B2" display="Goodwill and NCI  ›"/>
    <hyperlink ref="H22" location="'Intragroup'!B2" display="Intragroup  ›"/>
    <hyperlink ref="K22" location="'Adjustments'!B2" display="Adjustments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G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0"/>
    <col collapsed="false" customWidth="true" hidden="false" outlineLevel="0" max="6" min="3" style="0" width="14"/>
    <col collapsed="false" customWidth="true" hidden="false" outlineLevel="0" max="7" min="7" style="0" width="16"/>
  </cols>
  <sheetData>
    <row r="1" customFormat="false" ht="18" hidden="false" customHeight="false" outlineLevel="0" collapsed="false"/>
    <row r="2" customFormat="false" ht="19.5" hidden="false" customHeight="true" outlineLevel="0" collapsed="false">
      <c r="B2" s="18" t="s">
        <v>0</v>
      </c>
      <c r="C2" s="18"/>
      <c r="D2" s="18"/>
      <c r="E2" s="18"/>
      <c r="F2" s="18"/>
      <c r="G2" s="18"/>
    </row>
    <row r="3" customFormat="false" ht="19.5" hidden="false" customHeight="true" outlineLevel="0" collapsed="false">
      <c r="B3" s="18"/>
      <c r="C3" s="18"/>
      <c r="D3" s="18"/>
      <c r="E3" s="18"/>
      <c r="F3" s="18"/>
      <c r="G3" s="18"/>
    </row>
    <row r="4" customFormat="false" ht="19.5" hidden="false" customHeight="true" outlineLevel="0" collapsed="false">
      <c r="B4" s="19" t="s">
        <v>25</v>
      </c>
      <c r="C4" s="19"/>
      <c r="D4" s="19"/>
      <c r="E4" s="19"/>
      <c r="F4" s="19"/>
      <c r="G4" s="19"/>
    </row>
    <row r="5" customFormat="false" ht="3.75" hidden="false" customHeight="true" outlineLevel="0" collapsed="false">
      <c r="B5" s="4"/>
      <c r="C5" s="4"/>
      <c r="D5" s="4"/>
      <c r="E5" s="4"/>
      <c r="F5" s="4"/>
      <c r="G5" s="4"/>
    </row>
    <row r="6" customFormat="false" ht="18" hidden="false" customHeight="false" outlineLevel="0" collapsed="false"/>
    <row r="7" customFormat="false" ht="33.75" hidden="false" customHeight="true" outlineLevel="0" collapsed="false">
      <c r="B7" s="20"/>
      <c r="C7" s="21" t="s">
        <v>26</v>
      </c>
      <c r="D7" s="21" t="s">
        <v>27</v>
      </c>
      <c r="E7" s="21" t="s">
        <v>28</v>
      </c>
      <c r="F7" s="21" t="s">
        <v>29</v>
      </c>
      <c r="G7" s="21" t="s">
        <v>30</v>
      </c>
    </row>
    <row r="8" customFormat="false" ht="18" hidden="false" customHeight="false" outlineLevel="0" collapsed="false">
      <c r="B8" s="22" t="s">
        <v>31</v>
      </c>
    </row>
    <row r="9" customFormat="false" ht="18" hidden="false" customHeight="false" outlineLevel="0" collapsed="false">
      <c r="B9" s="23" t="s">
        <v>32</v>
      </c>
      <c r="C9" s="24" t="n">
        <v>900</v>
      </c>
      <c r="D9" s="24" t="n">
        <v>400</v>
      </c>
      <c r="E9" s="25" t="n">
        <f aca="false">SUMIF(Adjustments!$D$8:$D$18,B9,Adjustments!$E$8:$E$18)</f>
        <v>0</v>
      </c>
      <c r="F9" s="25" t="n">
        <f aca="false">SUMIF(Adjustments!$D$8:$D$18,"   "&amp;B9,Adjustments!$F$8:$F$18)</f>
        <v>0</v>
      </c>
      <c r="G9" s="26" t="n">
        <f aca="false">C9+D9+E9-F9</f>
        <v>1300</v>
      </c>
    </row>
    <row r="10" customFormat="false" ht="18" hidden="false" customHeight="false" outlineLevel="0" collapsed="false">
      <c r="B10" s="23" t="s">
        <v>10</v>
      </c>
      <c r="C10" s="24" t="n">
        <v>0</v>
      </c>
      <c r="D10" s="24" t="n">
        <v>0</v>
      </c>
      <c r="E10" s="25" t="n">
        <f aca="false">SUMIF(Adjustments!$D$8:$D$18,B10,Adjustments!$E$8:$E$18)</f>
        <v>116</v>
      </c>
      <c r="F10" s="25" t="n">
        <f aca="false">SUMIF(Adjustments!$D$8:$D$18,"   "&amp;B10,Adjustments!$F$8:$F$18)</f>
        <v>0</v>
      </c>
      <c r="G10" s="26" t="n">
        <f aca="false">C10+D10+E10-F10</f>
        <v>116</v>
      </c>
    </row>
    <row r="11" customFormat="false" ht="18" hidden="false" customHeight="false" outlineLevel="0" collapsed="false">
      <c r="B11" s="23" t="s">
        <v>33</v>
      </c>
      <c r="C11" s="24" t="n">
        <v>500</v>
      </c>
      <c r="D11" s="24" t="n">
        <v>0</v>
      </c>
      <c r="E11" s="25" t="n">
        <f aca="false">SUMIF(Adjustments!$D$8:$D$18,B11,Adjustments!$E$8:$E$18)</f>
        <v>0</v>
      </c>
      <c r="F11" s="25" t="n">
        <f aca="false">SUMIF(Adjustments!$D$8:$D$18,"   "&amp;B11,Adjustments!$F$8:$F$18)</f>
        <v>500</v>
      </c>
      <c r="G11" s="26" t="n">
        <f aca="false">C11+D11+E11-F11</f>
        <v>0</v>
      </c>
    </row>
    <row r="12" customFormat="false" ht="18" hidden="false" customHeight="false" outlineLevel="0" collapsed="false">
      <c r="B12" s="23" t="s">
        <v>34</v>
      </c>
      <c r="C12" s="24" t="n">
        <v>200</v>
      </c>
      <c r="D12" s="24" t="n">
        <v>120</v>
      </c>
      <c r="E12" s="25" t="n">
        <f aca="false">SUMIF(Adjustments!$D$8:$D$18,B12,Adjustments!$E$8:$E$18)</f>
        <v>0</v>
      </c>
      <c r="F12" s="25" t="n">
        <f aca="false">SUMIF(Adjustments!$D$8:$D$18,"   "&amp;B12,Adjustments!$F$8:$F$18)</f>
        <v>5</v>
      </c>
      <c r="G12" s="26" t="n">
        <f aca="false">C12+D12+E12-F12</f>
        <v>315</v>
      </c>
    </row>
    <row r="13" customFormat="false" ht="18" hidden="false" customHeight="false" outlineLevel="0" collapsed="false">
      <c r="B13" s="23" t="s">
        <v>35</v>
      </c>
      <c r="C13" s="24" t="n">
        <v>150</v>
      </c>
      <c r="D13" s="24" t="n">
        <v>80</v>
      </c>
      <c r="E13" s="25" t="n">
        <f aca="false">SUMIF(Adjustments!$D$8:$D$18,B13,Adjustments!$E$8:$E$18)</f>
        <v>0</v>
      </c>
      <c r="F13" s="25" t="n">
        <f aca="false">SUMIF(Adjustments!$D$8:$D$18,"   "&amp;B13,Adjustments!$F$8:$F$18)</f>
        <v>20</v>
      </c>
      <c r="G13" s="26" t="n">
        <f aca="false">C13+D13+E13-F13</f>
        <v>210</v>
      </c>
    </row>
    <row r="14" customFormat="false" ht="18" hidden="false" customHeight="false" outlineLevel="0" collapsed="false">
      <c r="B14" s="23" t="s">
        <v>36</v>
      </c>
      <c r="C14" s="24" t="n">
        <v>50</v>
      </c>
      <c r="D14" s="24" t="n">
        <v>30</v>
      </c>
      <c r="E14" s="25" t="n">
        <f aca="false">SUMIF(Adjustments!$D$8:$D$18,B14,Adjustments!$E$8:$E$18)</f>
        <v>0</v>
      </c>
      <c r="F14" s="25" t="n">
        <f aca="false">SUMIF(Adjustments!$D$8:$D$18,"   "&amp;B14,Adjustments!$F$8:$F$18)</f>
        <v>0</v>
      </c>
      <c r="G14" s="26" t="n">
        <f aca="false">C14+D14+E14-F14</f>
        <v>80</v>
      </c>
    </row>
    <row r="15" customFormat="false" ht="18" hidden="false" customHeight="false" outlineLevel="0" collapsed="false">
      <c r="B15" s="27" t="s">
        <v>37</v>
      </c>
      <c r="C15" s="26" t="n">
        <f aca="false">SUM(C9:C14)</f>
        <v>1800</v>
      </c>
      <c r="D15" s="26" t="n">
        <f aca="false">SUM(D9:D14)</f>
        <v>630</v>
      </c>
      <c r="G15" s="26" t="n">
        <f aca="false">SUM(G9:G14)</f>
        <v>2021</v>
      </c>
    </row>
    <row r="16" customFormat="false" ht="18" hidden="false" customHeight="false" outlineLevel="0" collapsed="false">
      <c r="B16" s="22" t="s">
        <v>38</v>
      </c>
    </row>
    <row r="17" customFormat="false" ht="18" hidden="false" customHeight="false" outlineLevel="0" collapsed="false">
      <c r="B17" s="23" t="s">
        <v>39</v>
      </c>
      <c r="C17" s="24" t="n">
        <v>1000</v>
      </c>
      <c r="D17" s="24" t="n">
        <v>300</v>
      </c>
      <c r="E17" s="25" t="n">
        <f aca="false">SUMIF(Adjustments!$D$8:$D$18,B17,Adjustments!$E$8:$E$18)</f>
        <v>300</v>
      </c>
      <c r="F17" s="25" t="n">
        <f aca="false">SUMIF(Adjustments!$D$8:$D$18,"   "&amp;B17,Adjustments!$F$8:$F$18)</f>
        <v>0</v>
      </c>
      <c r="G17" s="26" t="n">
        <f aca="false">C17+D17-E17+F17</f>
        <v>1000</v>
      </c>
    </row>
    <row r="18" customFormat="false" ht="18" hidden="false" customHeight="false" outlineLevel="0" collapsed="false">
      <c r="B18" s="23" t="s">
        <v>40</v>
      </c>
      <c r="C18" s="24" t="n">
        <v>500</v>
      </c>
      <c r="D18" s="24" t="n">
        <v>230</v>
      </c>
      <c r="E18" s="25" t="n">
        <f aca="false">SUMIF(Adjustments!$D$8:$D$18,B18,Adjustments!$E$8:$E$18)</f>
        <v>195</v>
      </c>
      <c r="F18" s="25" t="n">
        <f aca="false">SUMIF(Adjustments!$D$8:$D$18,"   "&amp;B18,Adjustments!$F$8:$F$18)</f>
        <v>0</v>
      </c>
      <c r="G18" s="26" t="n">
        <f aca="false">C18+D18-E18+F18</f>
        <v>535</v>
      </c>
    </row>
    <row r="19" customFormat="false" ht="18" hidden="false" customHeight="false" outlineLevel="0" collapsed="false">
      <c r="B19" s="23" t="s">
        <v>11</v>
      </c>
      <c r="C19" s="24" t="n">
        <v>0</v>
      </c>
      <c r="D19" s="24" t="n">
        <v>0</v>
      </c>
      <c r="E19" s="25" t="n">
        <f aca="false">SUMIF(Adjustments!$D$8:$D$18,B19,Adjustments!$E$8:$E$18)</f>
        <v>0</v>
      </c>
      <c r="F19" s="25" t="n">
        <f aca="false">SUMIF(Adjustments!$D$8:$D$18,"   "&amp;B19,Adjustments!$F$8:$F$18)</f>
        <v>106</v>
      </c>
      <c r="G19" s="26" t="n">
        <f aca="false">C19+D19-E19+F19</f>
        <v>106</v>
      </c>
    </row>
    <row r="20" customFormat="false" ht="18" hidden="false" customHeight="false" outlineLevel="0" collapsed="false">
      <c r="B20" s="23" t="s">
        <v>41</v>
      </c>
      <c r="C20" s="24" t="n">
        <v>300</v>
      </c>
      <c r="D20" s="24" t="n">
        <v>100</v>
      </c>
      <c r="E20" s="25" t="n">
        <f aca="false">SUMIF(Adjustments!$D$8:$D$18,B20,Adjustments!$E$8:$E$18)</f>
        <v>20</v>
      </c>
      <c r="F20" s="25" t="n">
        <f aca="false">SUMIF(Adjustments!$D$8:$D$18,"   "&amp;B20,Adjustments!$F$8:$F$18)</f>
        <v>0</v>
      </c>
      <c r="G20" s="26" t="n">
        <f aca="false">C20+D20-E20+F20</f>
        <v>380</v>
      </c>
    </row>
    <row r="21" customFormat="false" ht="18" hidden="false" customHeight="false" outlineLevel="0" collapsed="false">
      <c r="B21" s="27" t="s">
        <v>42</v>
      </c>
      <c r="C21" s="26" t="n">
        <f aca="false">SUM(C17:C20)</f>
        <v>1800</v>
      </c>
      <c r="D21" s="26" t="n">
        <f aca="false">SUM(D17:D20)</f>
        <v>630</v>
      </c>
      <c r="G21" s="26" t="n">
        <f aca="false">SUM(G17:G20)</f>
        <v>2021</v>
      </c>
    </row>
    <row r="22" customFormat="false" ht="18" hidden="false" customHeight="false" outlineLevel="0" collapsed="false"/>
    <row r="23" customFormat="false" ht="18" hidden="false" customHeight="false" outlineLevel="0" collapsed="false">
      <c r="B23" s="28" t="s">
        <v>43</v>
      </c>
      <c r="G23" s="29" t="str">
        <f aca="false">IF(ABS(G15-G21)&lt;0.5,"✓ Balances","✗ Does not balance")</f>
        <v>✓ Balances</v>
      </c>
    </row>
    <row r="24" customFormat="false" ht="23.85" hidden="false" customHeight="false" outlineLevel="0" collapsed="false">
      <c r="B24" s="28" t="s">
        <v>44</v>
      </c>
      <c r="G24" s="29" t="str">
        <f aca="false">IF(AND(ABS(C15-C21)&lt;0.5,ABS(D15-D21)&lt;0.5),"✓ Yes","✗ Check inputs")</f>
        <v>✓ Yes</v>
      </c>
    </row>
    <row r="25" customFormat="false" ht="18" hidden="false" customHeight="false" outlineLevel="0" collapsed="false"/>
    <row r="26" customFormat="false" ht="18" hidden="false" customHeight="true" outlineLevel="0" collapsed="false">
      <c r="B26" s="30" t="s">
        <v>45</v>
      </c>
      <c r="C26" s="30"/>
      <c r="D26" s="30"/>
      <c r="E26" s="30"/>
      <c r="F26" s="30"/>
      <c r="G26" s="30"/>
    </row>
    <row r="27" customFormat="false" ht="18" hidden="false" customHeight="false" outlineLevel="0" collapsed="false">
      <c r="B27" s="30"/>
      <c r="C27" s="30"/>
      <c r="D27" s="30"/>
      <c r="E27" s="30"/>
      <c r="F27" s="30"/>
      <c r="G27" s="30"/>
    </row>
    <row r="28" customFormat="false" ht="18" hidden="false" customHeight="false" outlineLevel="0" collapsed="false">
      <c r="B28" s="30"/>
      <c r="C28" s="30"/>
      <c r="D28" s="30"/>
      <c r="E28" s="30"/>
      <c r="F28" s="30"/>
      <c r="G28" s="30"/>
    </row>
  </sheetData>
  <mergeCells count="3">
    <mergeCell ref="B2:G3"/>
    <mergeCell ref="B4:G4"/>
    <mergeCell ref="B26:G28"/>
  </mergeCells>
  <conditionalFormatting sqref="G23">
    <cfRule type="expression" priority="2" aboveAverage="0" equalAverage="0" bottom="0" percent="0" rank="0" text="" dxfId="0">
      <formula>LEFT(G23,1)="✓"</formula>
    </cfRule>
    <cfRule type="expression" priority="3" aboveAverage="0" equalAverage="0" bottom="0" percent="0" rank="0" text="" dxfId="1">
      <formula>LEFT(G23,1)&lt;&gt;"✓"</formula>
    </cfRule>
  </conditionalFormatting>
  <conditionalFormatting sqref="G24">
    <cfRule type="expression" priority="4" aboveAverage="0" equalAverage="0" bottom="0" percent="0" rank="0" text="" dxfId="0">
      <formula>LEFT(G24,1)="✓"</formula>
    </cfRule>
    <cfRule type="expression" priority="5" aboveAverage="0" equalAverage="0" bottom="0" percent="0" rank="0" text="" dxfId="1">
      <formula>LEFT(G24,1)&lt;&gt;"✓"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2"/>
    <col collapsed="false" customWidth="true" hidden="false" outlineLevel="0" max="3" min="3" style="0" width="16"/>
  </cols>
  <sheetData>
    <row r="1" customFormat="false" ht="18" hidden="false" customHeight="false" outlineLevel="0" collapsed="false"/>
    <row r="2" customFormat="false" ht="19.5" hidden="false" customHeight="true" outlineLevel="0" collapsed="false">
      <c r="B2" s="18" t="s">
        <v>46</v>
      </c>
      <c r="C2" s="18"/>
    </row>
    <row r="3" customFormat="false" ht="19.5" hidden="false" customHeight="true" outlineLevel="0" collapsed="false">
      <c r="B3" s="18"/>
      <c r="C3" s="18"/>
    </row>
    <row r="4" customFormat="false" ht="19.5" hidden="false" customHeight="true" outlineLevel="0" collapsed="false">
      <c r="B4" s="19" t="s">
        <v>47</v>
      </c>
      <c r="C4" s="19"/>
    </row>
    <row r="5" customFormat="false" ht="3.75" hidden="false" customHeight="true" outlineLevel="0" collapsed="false">
      <c r="B5" s="4"/>
      <c r="C5" s="4"/>
    </row>
    <row r="6" customFormat="false" ht="18" hidden="false" customHeight="false" outlineLevel="0" collapsed="false"/>
    <row r="7" customFormat="false" ht="18" hidden="false" customHeight="false" outlineLevel="0" collapsed="false">
      <c r="B7" s="27" t="s">
        <v>48</v>
      </c>
      <c r="C7" s="24" t="n">
        <v>500</v>
      </c>
    </row>
    <row r="8" customFormat="false" ht="18" hidden="false" customHeight="false" outlineLevel="0" collapsed="false">
      <c r="B8" s="27" t="s">
        <v>49</v>
      </c>
      <c r="C8" s="31" t="n">
        <v>0.8</v>
      </c>
    </row>
    <row r="9" customFormat="false" ht="18" hidden="false" customHeight="false" outlineLevel="0" collapsed="false">
      <c r="B9" s="27" t="s">
        <v>50</v>
      </c>
      <c r="C9" s="24" t="n">
        <v>300</v>
      </c>
    </row>
    <row r="10" customFormat="false" ht="18" hidden="false" customHeight="false" outlineLevel="0" collapsed="false">
      <c r="B10" s="27" t="s">
        <v>51</v>
      </c>
      <c r="C10" s="24" t="n">
        <v>180</v>
      </c>
    </row>
    <row r="11" customFormat="false" ht="18" hidden="false" customHeight="false" outlineLevel="0" collapsed="false">
      <c r="B11" s="27" t="s">
        <v>52</v>
      </c>
      <c r="C11" s="24" t="n">
        <v>0</v>
      </c>
    </row>
    <row r="12" customFormat="false" ht="18" hidden="false" customHeight="false" outlineLevel="0" collapsed="false"/>
    <row r="13" customFormat="false" ht="18" hidden="false" customHeight="false" outlineLevel="0" collapsed="false">
      <c r="B13" s="32" t="s">
        <v>53</v>
      </c>
      <c r="C13" s="25" t="n">
        <f aca="false">C9+C10+C11</f>
        <v>480</v>
      </c>
    </row>
    <row r="14" customFormat="false" ht="18" hidden="false" customHeight="false" outlineLevel="0" collapsed="false">
      <c r="B14" s="32" t="s">
        <v>54</v>
      </c>
      <c r="C14" s="25" t="n">
        <f aca="false">(1-C8)*C13</f>
        <v>96</v>
      </c>
    </row>
    <row r="15" customFormat="false" ht="18" hidden="false" customHeight="false" outlineLevel="0" collapsed="false">
      <c r="B15" s="27" t="s">
        <v>10</v>
      </c>
      <c r="C15" s="26" t="n">
        <f aca="false">C7+C14-C13</f>
        <v>116</v>
      </c>
    </row>
    <row r="16" customFormat="false" ht="18" hidden="false" customHeight="false" outlineLevel="0" collapsed="false"/>
    <row r="17" customFormat="false" ht="18" hidden="false" customHeight="false" outlineLevel="0" collapsed="false">
      <c r="B17" s="27" t="s">
        <v>55</v>
      </c>
      <c r="C17" s="33" t="n">
        <f aca="false">Worksheet!D18</f>
        <v>230</v>
      </c>
    </row>
    <row r="18" customFormat="false" ht="18" hidden="false" customHeight="false" outlineLevel="0" collapsed="false">
      <c r="B18" s="27" t="s">
        <v>56</v>
      </c>
      <c r="C18" s="25" t="n">
        <f aca="false">C17-C10</f>
        <v>50</v>
      </c>
    </row>
    <row r="19" customFormat="false" ht="18" hidden="false" customHeight="false" outlineLevel="0" collapsed="false">
      <c r="B19" s="27" t="s">
        <v>57</v>
      </c>
      <c r="C19" s="25" t="n">
        <f aca="false">(1-C8)*C18</f>
        <v>10</v>
      </c>
    </row>
  </sheetData>
  <mergeCells count="2">
    <mergeCell ref="B2:C3"/>
    <mergeCell ref="B4:C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52"/>
    <col collapsed="false" customWidth="true" hidden="false" outlineLevel="0" max="3" min="3" style="0" width="16"/>
  </cols>
  <sheetData>
    <row r="1" customFormat="false" ht="18" hidden="false" customHeight="false" outlineLevel="0" collapsed="false"/>
    <row r="2" customFormat="false" ht="19.5" hidden="false" customHeight="true" outlineLevel="0" collapsed="false">
      <c r="B2" s="18" t="s">
        <v>58</v>
      </c>
      <c r="C2" s="18"/>
    </row>
    <row r="3" customFormat="false" ht="19.5" hidden="false" customHeight="true" outlineLevel="0" collapsed="false">
      <c r="B3" s="18"/>
      <c r="C3" s="18"/>
    </row>
    <row r="4" customFormat="false" ht="19.5" hidden="false" customHeight="true" outlineLevel="0" collapsed="false">
      <c r="B4" s="19" t="s">
        <v>59</v>
      </c>
      <c r="C4" s="19"/>
    </row>
    <row r="5" customFormat="false" ht="3.75" hidden="false" customHeight="true" outlineLevel="0" collapsed="false">
      <c r="B5" s="4"/>
      <c r="C5" s="4"/>
    </row>
    <row r="6" customFormat="false" ht="18" hidden="false" customHeight="false" outlineLevel="0" collapsed="false"/>
    <row r="7" customFormat="false" ht="18" hidden="false" customHeight="false" outlineLevel="0" collapsed="false">
      <c r="B7" s="27" t="s">
        <v>60</v>
      </c>
      <c r="C7" s="24" t="n">
        <v>20</v>
      </c>
    </row>
    <row r="8" customFormat="false" ht="18" hidden="false" customHeight="false" outlineLevel="0" collapsed="false">
      <c r="B8" s="27" t="s">
        <v>61</v>
      </c>
      <c r="C8" s="24" t="n">
        <v>100</v>
      </c>
    </row>
    <row r="9" customFormat="false" ht="18" hidden="false" customHeight="false" outlineLevel="0" collapsed="false">
      <c r="B9" s="27" t="s">
        <v>62</v>
      </c>
      <c r="C9" s="24" t="n">
        <v>80</v>
      </c>
    </row>
    <row r="10" customFormat="false" ht="23.85" hidden="false" customHeight="false" outlineLevel="0" collapsed="false">
      <c r="B10" s="27" t="s">
        <v>63</v>
      </c>
      <c r="C10" s="31" t="n">
        <v>0.25</v>
      </c>
    </row>
    <row r="11" customFormat="false" ht="18" hidden="false" customHeight="false" outlineLevel="0" collapsed="false"/>
    <row r="12" customFormat="false" ht="18" hidden="false" customHeight="false" outlineLevel="0" collapsed="false">
      <c r="B12" s="27" t="s">
        <v>64</v>
      </c>
      <c r="C12" s="26" t="n">
        <f aca="false">(C8-C9)*C10</f>
        <v>5</v>
      </c>
    </row>
    <row r="13" customFormat="false" ht="18" hidden="false" customHeight="false" outlineLevel="0" collapsed="false"/>
    <row r="14" customFormat="false" ht="18" hidden="false" customHeight="true" outlineLevel="0" collapsed="false">
      <c r="B14" s="30" t="s">
        <v>65</v>
      </c>
      <c r="C14" s="30"/>
    </row>
    <row r="15" customFormat="false" ht="18" hidden="false" customHeight="false" outlineLevel="0" collapsed="false">
      <c r="B15" s="30"/>
      <c r="C15" s="30"/>
    </row>
    <row r="16" customFormat="false" ht="18" hidden="false" customHeight="false" outlineLevel="0" collapsed="false">
      <c r="B16" s="30"/>
      <c r="C16" s="30"/>
    </row>
  </sheetData>
  <mergeCells count="3">
    <mergeCell ref="B2:C3"/>
    <mergeCell ref="B4:C4"/>
    <mergeCell ref="B14:C1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8"/>
    <col collapsed="false" customWidth="true" hidden="false" outlineLevel="0" max="3" min="3" style="0" width="44"/>
    <col collapsed="false" customWidth="true" hidden="false" outlineLevel="0" max="4" min="4" style="0" width="34"/>
    <col collapsed="false" customWidth="true" hidden="false" outlineLevel="0" max="6" min="5" style="0" width="14"/>
  </cols>
  <sheetData>
    <row r="1" customFormat="false" ht="18" hidden="false" customHeight="false" outlineLevel="0" collapsed="false"/>
    <row r="2" customFormat="false" ht="19.5" hidden="false" customHeight="true" outlineLevel="0" collapsed="false">
      <c r="B2" s="18" t="s">
        <v>66</v>
      </c>
      <c r="C2" s="18"/>
      <c r="D2" s="18"/>
      <c r="E2" s="18"/>
      <c r="F2" s="18"/>
    </row>
    <row r="3" customFormat="false" ht="19.5" hidden="false" customHeight="true" outlineLevel="0" collapsed="false">
      <c r="B3" s="18"/>
      <c r="C3" s="18"/>
      <c r="D3" s="18"/>
      <c r="E3" s="18"/>
      <c r="F3" s="18"/>
    </row>
    <row r="4" customFormat="false" ht="19.5" hidden="false" customHeight="true" outlineLevel="0" collapsed="false">
      <c r="B4" s="19" t="s">
        <v>67</v>
      </c>
      <c r="C4" s="19"/>
      <c r="D4" s="19"/>
      <c r="E4" s="19"/>
      <c r="F4" s="19"/>
    </row>
    <row r="5" customFormat="false" ht="3.75" hidden="false" customHeight="true" outlineLevel="0" collapsed="false">
      <c r="B5" s="4"/>
      <c r="C5" s="4"/>
      <c r="D5" s="4"/>
      <c r="E5" s="4"/>
      <c r="F5" s="4"/>
    </row>
    <row r="6" customFormat="false" ht="18" hidden="false" customHeight="false" outlineLevel="0" collapsed="false"/>
    <row r="7" customFormat="false" ht="33.75" hidden="false" customHeight="true" outlineLevel="0" collapsed="false">
      <c r="B7" s="20" t="s">
        <v>68</v>
      </c>
      <c r="C7" s="21" t="s">
        <v>69</v>
      </c>
      <c r="D7" s="21" t="s">
        <v>70</v>
      </c>
      <c r="E7" s="21" t="s">
        <v>71</v>
      </c>
      <c r="F7" s="21" t="s">
        <v>72</v>
      </c>
    </row>
    <row r="8" customFormat="false" ht="18" hidden="false" customHeight="false" outlineLevel="0" collapsed="false">
      <c r="B8" s="34" t="n">
        <v>1</v>
      </c>
      <c r="C8" s="35" t="s">
        <v>73</v>
      </c>
      <c r="D8" s="23" t="s">
        <v>39</v>
      </c>
      <c r="E8" s="25" t="n">
        <f aca="false">Intragroup!C1*0+'Goodwill and NCI'!C9</f>
        <v>300</v>
      </c>
      <c r="F8" s="25"/>
    </row>
    <row r="9" customFormat="false" ht="18" hidden="false" customHeight="false" outlineLevel="0" collapsed="false">
      <c r="B9" s="34"/>
      <c r="C9" s="36"/>
      <c r="D9" s="23" t="s">
        <v>40</v>
      </c>
      <c r="E9" s="25" t="n">
        <f aca="false">'Goodwill and NCI'!C10</f>
        <v>180</v>
      </c>
      <c r="F9" s="25"/>
    </row>
    <row r="10" customFormat="false" ht="18" hidden="false" customHeight="false" outlineLevel="0" collapsed="false">
      <c r="B10" s="34"/>
      <c r="C10" s="36"/>
      <c r="D10" s="23" t="s">
        <v>10</v>
      </c>
      <c r="E10" s="25" t="n">
        <f aca="false">'Goodwill and NCI'!C15</f>
        <v>116</v>
      </c>
      <c r="F10" s="25"/>
    </row>
    <row r="11" customFormat="false" ht="18" hidden="false" customHeight="false" outlineLevel="0" collapsed="false">
      <c r="B11" s="34"/>
      <c r="C11" s="36"/>
      <c r="D11" s="23" t="s">
        <v>74</v>
      </c>
      <c r="E11" s="25"/>
      <c r="F11" s="25" t="n">
        <f aca="false">'Goodwill and NCI'!C7</f>
        <v>500</v>
      </c>
    </row>
    <row r="12" customFormat="false" ht="18" hidden="false" customHeight="false" outlineLevel="0" collapsed="false">
      <c r="B12" s="34"/>
      <c r="C12" s="36"/>
      <c r="D12" s="23" t="s">
        <v>75</v>
      </c>
      <c r="E12" s="25"/>
      <c r="F12" s="25" t="n">
        <f aca="false">'Goodwill and NCI'!C14</f>
        <v>96</v>
      </c>
    </row>
    <row r="13" customFormat="false" ht="18" hidden="false" customHeight="false" outlineLevel="0" collapsed="false">
      <c r="B13" s="34" t="n">
        <v>2</v>
      </c>
      <c r="C13" s="35" t="s">
        <v>57</v>
      </c>
      <c r="D13" s="23" t="s">
        <v>40</v>
      </c>
      <c r="E13" s="25" t="n">
        <f aca="false">'Goodwill and NCI'!C19</f>
        <v>10</v>
      </c>
      <c r="F13" s="25"/>
    </row>
    <row r="14" customFormat="false" ht="18" hidden="false" customHeight="false" outlineLevel="0" collapsed="false">
      <c r="B14" s="34"/>
      <c r="C14" s="36"/>
      <c r="D14" s="23" t="s">
        <v>75</v>
      </c>
      <c r="E14" s="25"/>
      <c r="F14" s="25" t="n">
        <f aca="false">'Goodwill and NCI'!C19</f>
        <v>10</v>
      </c>
    </row>
    <row r="15" customFormat="false" ht="18" hidden="false" customHeight="false" outlineLevel="0" collapsed="false">
      <c r="B15" s="34" t="n">
        <v>3</v>
      </c>
      <c r="C15" s="35" t="s">
        <v>76</v>
      </c>
      <c r="D15" s="23" t="s">
        <v>41</v>
      </c>
      <c r="E15" s="25" t="n">
        <f aca="false">Intragroup!C7</f>
        <v>20</v>
      </c>
      <c r="F15" s="25"/>
    </row>
    <row r="16" customFormat="false" ht="18" hidden="false" customHeight="false" outlineLevel="0" collapsed="false">
      <c r="B16" s="34"/>
      <c r="C16" s="36"/>
      <c r="D16" s="23" t="s">
        <v>77</v>
      </c>
      <c r="E16" s="25"/>
      <c r="F16" s="25" t="n">
        <f aca="false">Intragroup!C7</f>
        <v>20</v>
      </c>
    </row>
    <row r="17" customFormat="false" ht="18" hidden="false" customHeight="false" outlineLevel="0" collapsed="false">
      <c r="B17" s="34" t="n">
        <v>4</v>
      </c>
      <c r="C17" s="35" t="s">
        <v>78</v>
      </c>
      <c r="D17" s="23" t="s">
        <v>40</v>
      </c>
      <c r="E17" s="25" t="n">
        <f aca="false">Intragroup!C12</f>
        <v>5</v>
      </c>
      <c r="F17" s="25"/>
    </row>
    <row r="18" customFormat="false" ht="18" hidden="false" customHeight="false" outlineLevel="0" collapsed="false">
      <c r="B18" s="34"/>
      <c r="C18" s="36"/>
      <c r="D18" s="23" t="s">
        <v>79</v>
      </c>
      <c r="E18" s="25"/>
      <c r="F18" s="25" t="n">
        <f aca="false">Intragroup!C12</f>
        <v>5</v>
      </c>
    </row>
    <row r="19" customFormat="false" ht="18" hidden="false" customHeight="false" outlineLevel="0" collapsed="false"/>
    <row r="20" customFormat="false" ht="18" hidden="false" customHeight="true" outlineLevel="0" collapsed="false">
      <c r="B20" s="37" t="s">
        <v>80</v>
      </c>
      <c r="C20" s="37"/>
      <c r="D20" s="37"/>
      <c r="E20" s="38" t="str">
        <f aca="false">IF(ABS(SUM(E8:E18)-SUM(F8:F18))&lt;0.5,"✓ Balanced","✗ Not balanced")</f>
        <v>✓ Balanced</v>
      </c>
      <c r="F20" s="38"/>
    </row>
  </sheetData>
  <mergeCells count="4">
    <mergeCell ref="B2:F3"/>
    <mergeCell ref="B4:F4"/>
    <mergeCell ref="B20:D20"/>
    <mergeCell ref="E20:F20"/>
  </mergeCells>
  <conditionalFormatting sqref="E20">
    <cfRule type="expression" priority="2" aboveAverage="0" equalAverage="0" bottom="0" percent="0" rank="0" text="" dxfId="0">
      <formula>LEFT(E20,1)="✓"</formula>
    </cfRule>
    <cfRule type="expression" priority="3" aboveAverage="0" equalAverage="0" bottom="0" percent="0" rank="0" text="" dxfId="1">
      <formula>LEFT(E20,1)&lt;&gt;"✓"</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2026-10-04T12:08:18Z</dcterms:created>
  <dc:creator>openpyxl</dc:creator>
  <dc:description/>
  <dc:language>en-US</dc:language>
  <cp:lastModifiedBy/>
  <dcterms:modified xsi:type="dcterms:W3CDTF">2026-10-04T12:08:18Z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