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Inputs" sheetId="2" state="visible" r:id="rId2"/>
    <sheet xmlns:r="http://schemas.openxmlformats.org/officeDocument/2006/relationships" name="Value in use" sheetId="3" state="visible" r:id="rId3"/>
    <sheet xmlns:r="http://schemas.openxmlformats.org/officeDocument/2006/relationships" name="Sensitivity" sheetId="4" state="visible" r:id="rId4"/>
    <sheet xmlns:r="http://schemas.openxmlformats.org/officeDocument/2006/relationships" name="Scenarios" sheetId="5" state="visible" r:id="rId5"/>
    <sheet xmlns:r="http://schemas.openxmlformats.org/officeDocument/2006/relationships" name="Provisions" sheetId="6" state="visible" r:id="rId6"/>
  </sheets>
  <definedNames/>
  <calcPr calcId="124519" fullCalcOnLoad="1"/>
</workbook>
</file>

<file path=xl/styles.xml><?xml version="1.0" encoding="utf-8"?>
<styleSheet xmlns="http://schemas.openxmlformats.org/spreadsheetml/2006/main">
  <numFmts count="5">
    <numFmt numFmtId="164" formatCode="#,##0.0;(#,##0.0);&quot;-&quot;"/>
    <numFmt numFmtId="165" formatCode="0.0%;(0.0%);"/>
    <numFmt numFmtId="166" formatCode="#,##0;(#,##0);&quot;-&quot;"/>
    <numFmt numFmtId="167" formatCode="0.0000"/>
    <numFmt numFmtId="168" formatCode="#,##0.00;(#,##0.00);&quot;-&quot;"/>
  </numFmts>
  <fonts count="23">
    <font>
      <name val="Calibri"/>
      <family val="2"/>
      <color theme="1"/>
      <sz val="11"/>
      <scheme val="minor"/>
    </font>
    <font>
      <name val="Arial"/>
      <b val="1"/>
      <color rgb="00FFFFFF"/>
      <sz val="16"/>
    </font>
    <font>
      <name val="Arial"/>
      <color rgb="00CFE0E3"/>
      <sz val="10"/>
    </font>
    <font>
      <name val="Arial"/>
      <color rgb="000E3D4A"/>
      <sz val="10"/>
    </font>
    <font>
      <name val="Arial"/>
      <color rgb="000000FF"/>
      <sz val="10"/>
    </font>
    <font>
      <name val="Arial"/>
      <color rgb="006B7A80"/>
      <sz val="9"/>
    </font>
    <font>
      <name val="Arial"/>
      <b val="1"/>
      <color rgb="00FFFFFF"/>
      <sz val="10"/>
    </font>
    <font>
      <name val="Arial"/>
      <b val="1"/>
      <color rgb="000E3D4A"/>
      <sz val="10"/>
    </font>
    <font>
      <name val="Arial"/>
      <sz val="10"/>
    </font>
    <font>
      <name val="Arial"/>
      <b val="1"/>
      <sz val="10"/>
    </font>
    <font>
      <name val="Arial"/>
      <color rgb="006B7A80"/>
      <sz val="10"/>
    </font>
    <font>
      <name val="Arial"/>
      <b val="1"/>
      <color rgb="0086BC25"/>
      <sz val="9"/>
    </font>
    <font>
      <name val="Arial"/>
      <b val="1"/>
      <color rgb="00FFFFFF"/>
      <sz val="22"/>
    </font>
    <font>
      <name val="Arial"/>
      <color rgb="00CFE0E3"/>
      <sz val="11"/>
    </font>
    <font>
      <name val="Arial"/>
      <b val="1"/>
      <color rgb="0086BC25"/>
      <sz val="28"/>
    </font>
    <font>
      <name val="Arial"/>
      <b val="1"/>
      <color rgb="000E3D4A"/>
      <sz val="12"/>
    </font>
    <font>
      <name val="Arial"/>
      <b val="1"/>
      <color rgb="000E3D4A"/>
      <sz val="20"/>
    </font>
    <font>
      <name val="Arial"/>
      <b val="1"/>
      <color rgb="000E3D4A"/>
      <sz val="13"/>
    </font>
    <font>
      <name val="Arial"/>
      <b val="1"/>
      <color rgb="000000FF"/>
      <sz val="10"/>
    </font>
    <font>
      <name val="Arial"/>
      <b val="1"/>
      <color rgb="002E6B12"/>
      <sz val="10"/>
    </font>
    <font>
      <name val="Arial"/>
      <b val="1"/>
      <color rgb="00A12B1E"/>
      <sz val="10"/>
    </font>
    <font>
      <name val="Arial"/>
      <b val="1"/>
      <color rgb="000E3D4A"/>
      <sz val="11"/>
    </font>
    <font>
      <name val="Arial"/>
      <color rgb="006B7A80"/>
      <sz val="8"/>
    </font>
  </fonts>
  <fills count="9">
    <fill>
      <patternFill/>
    </fill>
    <fill>
      <patternFill patternType="gray125"/>
    </fill>
    <fill>
      <patternFill patternType="solid">
        <fgColor rgb="000E3D4A"/>
      </patternFill>
    </fill>
    <fill>
      <patternFill patternType="solid">
        <fgColor rgb="0086BC25"/>
      </patternFill>
    </fill>
    <fill>
      <patternFill patternType="solid">
        <fgColor rgb="00FFF4C2"/>
      </patternFill>
    </fill>
    <fill>
      <patternFill patternType="solid">
        <fgColor rgb="00F3F5F0"/>
      </patternFill>
    </fill>
    <fill>
      <patternFill patternType="solid">
        <fgColor rgb="00FFFFFF"/>
      </patternFill>
    </fill>
    <fill>
      <patternFill patternType="solid">
        <fgColor rgb="00DFF0D0"/>
      </patternFill>
    </fill>
    <fill>
      <patternFill patternType="solid">
        <fgColor rgb="00F8D7D2"/>
      </patternFill>
    </fill>
  </fills>
  <borders count="19">
    <border>
      <left/>
      <right/>
      <top/>
      <bottom/>
      <diagonal/>
    </border>
    <border>
      <bottom style="hair">
        <color rgb="00D5DBD8"/>
      </bottom>
    </border>
    <border>
      <left style="thin">
        <color rgb="00D5DBD8"/>
      </left>
      <top style="thin">
        <color rgb="00D5DBD8"/>
      </top>
    </border>
    <border>
      <top style="thin">
        <color rgb="00D5DBD8"/>
      </top>
    </border>
    <border>
      <right style="thin">
        <color rgb="00D5DBD8"/>
      </right>
      <top style="thin">
        <color rgb="00D5DBD8"/>
      </top>
    </border>
    <border>
      <left style="thin">
        <color rgb="00D5DBD8"/>
      </left>
    </border>
    <border/>
    <border>
      <right style="thin">
        <color rgb="00D5DBD8"/>
      </right>
    </border>
    <border>
      <left style="thin">
        <color rgb="00D5DBD8"/>
      </left>
      <bottom style="thin">
        <color rgb="00D5DBD8"/>
      </bottom>
    </border>
    <border>
      <bottom style="thin">
        <color rgb="00D5DBD8"/>
      </bottom>
    </border>
    <border>
      <right style="thin">
        <color rgb="00D5DBD8"/>
      </right>
      <bottom style="thin">
        <color rgb="00D5DBD8"/>
      </bottom>
    </border>
    <border>
      <left style="thin">
        <color rgb="00D5DBD8"/>
      </left>
      <top style="medium">
        <color rgb="000E3D4A"/>
      </top>
    </border>
    <border>
      <top style="medium">
        <color rgb="000E3D4A"/>
      </top>
    </border>
    <border>
      <right style="thin">
        <color rgb="00D5DBD8"/>
      </right>
      <top style="medium">
        <color rgb="000E3D4A"/>
      </top>
    </border>
    <border>
      <left style="thin">
        <color rgb="00D5DBD8"/>
      </left>
      <top style="thin">
        <color rgb="00D5DBD8"/>
      </top>
      <bottom style="thin">
        <color rgb="00D5DBD8"/>
      </bottom>
    </border>
    <border>
      <top style="thin">
        <color rgb="00D5DBD8"/>
      </top>
      <bottom style="thin">
        <color rgb="00D5DBD8"/>
      </bottom>
    </border>
    <border>
      <right style="thin">
        <color rgb="00D5DBD8"/>
      </right>
      <top style="thin">
        <color rgb="00D5DBD8"/>
      </top>
      <bottom style="thin">
        <color rgb="00D5DBD8"/>
      </bottom>
    </border>
    <border>
      <left style="thick">
        <color rgb="00FFFFFF"/>
      </left>
    </border>
    <border>
      <right style="thick">
        <color rgb="00FFFFFF"/>
      </right>
    </border>
  </borders>
  <cellStyleXfs count="1">
    <xf numFmtId="0" fontId="0" fillId="0" borderId="0"/>
  </cellStyleXfs>
  <cellXfs count="57">
    <xf numFmtId="0" fontId="0" fillId="0" borderId="0" pivotButton="0" quotePrefix="0" xfId="0"/>
    <xf numFmtId="0" fontId="12" fillId="2" borderId="0" applyAlignment="1" pivotButton="0" quotePrefix="0" xfId="0">
      <alignment horizontal="left" vertical="center" wrapText="1" indent="1"/>
    </xf>
    <xf numFmtId="0" fontId="13" fillId="2" borderId="0" applyAlignment="1" pivotButton="0" quotePrefix="0" xfId="0">
      <alignment horizontal="left" vertical="center" wrapText="1" indent="1"/>
    </xf>
    <xf numFmtId="0" fontId="0" fillId="2" borderId="0" pivotButton="0" quotePrefix="0" xfId="0"/>
    <xf numFmtId="0" fontId="0" fillId="3" borderId="0" pivotButton="0" quotePrefix="0" xfId="0"/>
    <xf numFmtId="0" fontId="11" fillId="0" borderId="0" applyAlignment="1" pivotButton="0" quotePrefix="0" xfId="0">
      <alignment horizontal="left" vertical="center" wrapText="1" indent="1"/>
    </xf>
    <xf numFmtId="0" fontId="14" fillId="5" borderId="2" applyAlignment="1" pivotButton="0" quotePrefix="0" xfId="0">
      <alignment horizontal="center" vertical="center" wrapText="1"/>
    </xf>
    <xf numFmtId="0" fontId="15" fillId="5" borderId="3" applyAlignment="1" pivotButton="0" quotePrefix="0" xfId="0">
      <alignment horizontal="left" vertical="bottom" wrapText="1" indent="1"/>
    </xf>
    <xf numFmtId="0" fontId="0" fillId="0" borderId="3" pivotButton="0" quotePrefix="0" xfId="0"/>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5" fillId="5" borderId="9" applyAlignment="1" pivotButton="0" quotePrefix="0" xfId="0">
      <alignment horizontal="left" vertical="top" wrapText="1" indent="1"/>
    </xf>
    <xf numFmtId="0" fontId="0" fillId="0" borderId="9" pivotButton="0" quotePrefix="0" xfId="0"/>
    <xf numFmtId="0" fontId="0" fillId="0" borderId="10" pivotButton="0" quotePrefix="0" xfId="0"/>
    <xf numFmtId="0" fontId="5" fillId="6" borderId="11" applyAlignment="1" pivotButton="0" quotePrefix="0" xfId="0">
      <alignment horizontal="center" vertical="center" wrapText="1"/>
    </xf>
    <xf numFmtId="0" fontId="0" fillId="0" borderId="12" pivotButton="0" quotePrefix="0" xfId="0"/>
    <xf numFmtId="0" fontId="0" fillId="0" borderId="13" pivotButton="0" quotePrefix="0" xfId="0"/>
    <xf numFmtId="3" fontId="16" fillId="6" borderId="5" applyAlignment="1" pivotButton="0" quotePrefix="0" xfId="0">
      <alignment horizontal="center" vertical="center" wrapText="1"/>
    </xf>
    <xf numFmtId="0" fontId="9" fillId="6" borderId="5" applyAlignment="1" pivotButton="0" quotePrefix="0" xfId="0">
      <alignment horizontal="center" vertical="center"/>
    </xf>
    <xf numFmtId="0" fontId="18" fillId="4" borderId="0" applyAlignment="1" pivotButton="0" quotePrefix="0" xfId="0">
      <alignment horizontal="center" vertical="center" wrapText="1"/>
    </xf>
    <xf numFmtId="0" fontId="0" fillId="4" borderId="0" pivotButton="0" quotePrefix="0" xfId="0"/>
    <xf numFmtId="0" fontId="7" fillId="6" borderId="14" applyAlignment="1" pivotButton="0" quotePrefix="0" xfId="0">
      <alignment horizontal="center" vertical="center" wrapText="1"/>
    </xf>
    <xf numFmtId="0" fontId="0" fillId="6" borderId="15" pivotButton="0" quotePrefix="0" xfId="0"/>
    <xf numFmtId="0" fontId="0" fillId="6" borderId="16" pivotButton="0" quotePrefix="0" xfId="0"/>
    <xf numFmtId="0" fontId="19" fillId="7" borderId="0" applyAlignment="1" pivotButton="0" quotePrefix="0" xfId="0">
      <alignment horizontal="center" vertical="center" wrapText="1"/>
    </xf>
    <xf numFmtId="0" fontId="0" fillId="7" borderId="0" pivotButton="0" quotePrefix="0" xfId="0"/>
    <xf numFmtId="0" fontId="20" fillId="8" borderId="0" applyAlignment="1" pivotButton="0" quotePrefix="0" xfId="0">
      <alignment horizontal="center" vertical="center" wrapText="1"/>
    </xf>
    <xf numFmtId="0" fontId="0" fillId="8" borderId="0" pivotButton="0" quotePrefix="0" xfId="0"/>
    <xf numFmtId="0" fontId="21" fillId="3" borderId="17" applyAlignment="1" pivotButton="0" quotePrefix="0" xfId="0">
      <alignment horizontal="center" vertical="center" wrapText="1"/>
    </xf>
    <xf numFmtId="0" fontId="0" fillId="3" borderId="18" pivotButton="0" quotePrefix="0" xfId="0"/>
    <xf numFmtId="0" fontId="22" fillId="0" borderId="0" applyAlignment="1" pivotButton="0" quotePrefix="0" xfId="0">
      <alignment horizontal="left" vertical="center" wrapText="1" indent="1"/>
    </xf>
    <xf numFmtId="0" fontId="1" fillId="2" borderId="0" applyAlignment="1" pivotButton="0" quotePrefix="0" xfId="0">
      <alignment horizontal="left" vertical="center" wrapText="1" indent="1"/>
    </xf>
    <xf numFmtId="0" fontId="2" fillId="2" borderId="0" applyAlignment="1" pivotButton="0" quotePrefix="0" xfId="0">
      <alignment horizontal="left" vertical="center" wrapText="1" indent="1"/>
    </xf>
    <xf numFmtId="0" fontId="3" fillId="0" borderId="0" applyAlignment="1" pivotButton="0" quotePrefix="0" xfId="0">
      <alignment horizontal="left" vertical="center" wrapText="1" indent="1"/>
    </xf>
    <xf numFmtId="164" fontId="4" fillId="4" borderId="1" pivotButton="0" quotePrefix="0" xfId="0"/>
    <xf numFmtId="165" fontId="4" fillId="4" borderId="1" pivotButton="0" quotePrefix="0" xfId="0"/>
    <xf numFmtId="166" fontId="4" fillId="4" borderId="1" pivotButton="0" quotePrefix="0" xfId="0"/>
    <xf numFmtId="9" fontId="4" fillId="4" borderId="1" pivotButton="0" quotePrefix="0" xfId="0"/>
    <xf numFmtId="0" fontId="5" fillId="0" borderId="0" applyAlignment="1" pivotButton="0" quotePrefix="0" xfId="0">
      <alignment horizontal="left" vertical="top" wrapText="1" indent="1"/>
    </xf>
    <xf numFmtId="0" fontId="6" fillId="2" borderId="0" applyAlignment="1" pivotButton="0" quotePrefix="0" xfId="0">
      <alignment horizontal="left" vertical="center" wrapText="1" indent="1"/>
    </xf>
    <xf numFmtId="0" fontId="6" fillId="2" borderId="0" applyAlignment="1" pivotButton="0" quotePrefix="0" xfId="0">
      <alignment horizontal="center" vertical="center" wrapText="1"/>
    </xf>
    <xf numFmtId="0" fontId="7" fillId="0" borderId="0" applyAlignment="1" pivotButton="0" quotePrefix="0" xfId="0">
      <alignment horizontal="center"/>
    </xf>
    <xf numFmtId="164" fontId="8" fillId="0" borderId="1" pivotButton="0" quotePrefix="0" xfId="0"/>
    <xf numFmtId="167" fontId="8" fillId="0" borderId="1" pivotButton="0" quotePrefix="0" xfId="0"/>
    <xf numFmtId="0" fontId="7" fillId="0" borderId="1" pivotButton="0" quotePrefix="0" xfId="0"/>
    <xf numFmtId="164" fontId="9" fillId="0" borderId="1" pivotButton="0" quotePrefix="0" xfId="0"/>
    <xf numFmtId="0" fontId="8" fillId="0" borderId="1" pivotButton="0" quotePrefix="0" xfId="0"/>
    <xf numFmtId="0" fontId="7" fillId="0" borderId="0" applyAlignment="1" pivotButton="0" quotePrefix="0" xfId="0">
      <alignment horizontal="left" vertical="center" wrapText="1" indent="1"/>
    </xf>
    <xf numFmtId="0" fontId="4" fillId="4" borderId="1" pivotButton="0" quotePrefix="0" xfId="0"/>
    <xf numFmtId="9" fontId="8" fillId="0" borderId="1" pivotButton="0" quotePrefix="0" xfId="0"/>
    <xf numFmtId="0" fontId="10" fillId="0" borderId="0" applyAlignment="1" pivotButton="0" quotePrefix="0" xfId="0">
      <alignment horizontal="left" vertical="center" wrapText="1" indent="1"/>
    </xf>
    <xf numFmtId="0" fontId="9" fillId="0" borderId="0" applyAlignment="1" pivotButton="0" quotePrefix="0" xfId="0">
      <alignment horizontal="center" vertical="center"/>
    </xf>
    <xf numFmtId="168" fontId="4" fillId="4" borderId="1" pivotButton="0" quotePrefix="0" xfId="0"/>
    <xf numFmtId="1" fontId="4" fillId="4" borderId="1" pivotButton="0" quotePrefix="0" xfId="0"/>
  </cellXfs>
  <cellStyles count="1">
    <cellStyle name="Normal" xfId="0" builtinId="0" hidden="0"/>
  </cellStyles>
  <dxfs count="2">
    <dxf>
      <font>
        <name val="Arial"/>
        <b val="1"/>
        <color rgb="002E6B12"/>
      </font>
      <fill>
        <patternFill patternType="solid">
          <fgColor rgb="00DFF0D0"/>
          <bgColor rgb="00DFF0D0"/>
        </patternFill>
      </fill>
    </dxf>
    <dxf>
      <font>
        <name val="Arial"/>
        <b val="1"/>
        <color rgb="00A12B1E"/>
      </font>
      <fill>
        <patternFill patternType="solid">
          <fgColor rgb="00F8D7D2"/>
          <bgColor rgb="00F8D7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Impairment loss by starting carbon price</a:t>
            </a:r>
          </a:p>
        </rich>
      </tx>
    </title>
    <plotArea>
      <barChart>
        <barDir val="col"/>
        <grouping val="clustered"/>
        <ser>
          <idx val="0"/>
          <order val="0"/>
          <spPr>
            <a:solidFill xmlns:a="http://schemas.openxmlformats.org/drawingml/2006/main">
              <a:srgbClr val="0E3D4A"/>
            </a:solidFill>
            <a:ln xmlns:a="http://schemas.openxmlformats.org/drawingml/2006/main">
              <a:solidFill>
                <a:srgbClr val="0E3D4A"/>
              </a:solidFill>
              <a:prstDash val="solid"/>
            </a:ln>
          </spPr>
          <cat>
            <numRef>
              <f>'Sensitivity'!$B$8:$B$13</f>
            </numRef>
          </cat>
          <val>
            <numRef>
              <f>'Sensitivity'!$D$8:$D$13</f>
            </numRef>
          </val>
        </ser>
        <dLbls>
          <numFmt formatCode="#,##0"/>
          <showLegendKey val="0"/>
          <showVal val="1"/>
          <showCatName val="0"/>
          <showSerName val="0"/>
        </dLbls>
        <gapWidth val="60"/>
        <axId val="10"/>
        <axId val="100"/>
      </barChart>
      <catAx>
        <axId val="10"/>
        <scaling>
          <orientation val="minMax"/>
        </scaling>
        <delete val="0"/>
        <axPos val="l"/>
        <majorTickMark val="none"/>
        <minorTickMark val="none"/>
        <crossAx val="100"/>
        <lblOffset val="100"/>
      </catAx>
      <valAx>
        <axId val="100"/>
        <scaling>
          <orientation val="minMax"/>
        </scaling>
        <delete val="1"/>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col>
      <colOff>0</colOff>
      <row>23</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86BC25"/>
    <outlinePr summaryBelow="1" summaryRight="1"/>
    <pageSetUpPr fitToPage="1"/>
  </sheetPr>
  <dimension ref="A1:M41"/>
  <sheetViews>
    <sheetView showGridLines="0" workbookViewId="0">
      <selection activeCell="A1" sqref="A1"/>
    </sheetView>
  </sheetViews>
  <sheetFormatPr baseColWidth="8" defaultRowHeight="18" customHeight="1"/>
  <cols>
    <col width="2.5"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s>
  <sheetData>
    <row r="1"/>
    <row r="2" ht="24" customHeight="1">
      <c r="B2" s="1" t="inlineStr">
        <is>
          <t>Carbon price impact model</t>
        </is>
      </c>
    </row>
    <row r="3" ht="24" customHeight="1"/>
    <row r="4" ht="22" customHeight="1">
      <c r="B4" s="2" t="inlineStr">
        <is>
          <t>Carbon prices in impairment tests, climate scenarios, emissions obligations and useful lives</t>
        </is>
      </c>
    </row>
    <row r="5" ht="8" customHeight="1">
      <c r="B5" s="3" t="n"/>
      <c r="C5" s="3" t="n"/>
      <c r="D5" s="3" t="n"/>
      <c r="E5" s="3" t="n"/>
      <c r="F5" s="3" t="n"/>
      <c r="G5" s="3" t="n"/>
      <c r="H5" s="3" t="n"/>
      <c r="I5" s="3" t="n"/>
      <c r="J5" s="3" t="n"/>
      <c r="K5" s="3" t="n"/>
      <c r="L5" s="3" t="n"/>
      <c r="M5" s="3" t="n"/>
    </row>
    <row r="6" ht="5" customHeight="1">
      <c r="B6" s="4" t="n"/>
      <c r="C6" s="4" t="n"/>
      <c r="D6" s="4" t="n"/>
      <c r="E6" s="4" t="n"/>
      <c r="F6" s="4" t="n"/>
      <c r="G6" s="4" t="n"/>
      <c r="H6" s="4" t="n"/>
      <c r="I6" s="4" t="n"/>
      <c r="J6" s="4" t="n"/>
      <c r="K6" s="4" t="n"/>
      <c r="L6" s="4" t="n"/>
      <c r="M6" s="4" t="n"/>
    </row>
    <row r="7"/>
    <row r="8">
      <c r="B8" s="5" t="inlineStr">
        <is>
          <t>HOW IT WORKS</t>
        </is>
      </c>
    </row>
    <row r="9" ht="24" customHeight="1">
      <c r="B9" s="6" t="n">
        <v>1</v>
      </c>
      <c r="C9" s="7" t="inlineStr">
        <is>
          <t>Enter the unit</t>
        </is>
      </c>
      <c r="D9" s="8" t="n"/>
      <c r="E9" s="9" t="n"/>
      <c r="F9" s="6" t="n">
        <v>2</v>
      </c>
      <c r="G9" s="7" t="inlineStr">
        <is>
          <t>Set emissions and price</t>
        </is>
      </c>
      <c r="H9" s="8" t="n"/>
      <c r="I9" s="9" t="n"/>
      <c r="J9" s="6" t="n">
        <v>3</v>
      </c>
      <c r="K9" s="7" t="inlineStr">
        <is>
          <t>Read the impairment</t>
        </is>
      </c>
      <c r="L9" s="8" t="n"/>
      <c r="M9" s="9" t="n"/>
    </row>
    <row r="10" ht="24" customHeight="1">
      <c r="B10" s="10" t="n"/>
      <c r="C10" s="11" t="n"/>
      <c r="D10" s="11" t="n"/>
      <c r="E10" s="12" t="n"/>
      <c r="F10" s="10" t="n"/>
      <c r="G10" s="11" t="n"/>
      <c r="H10" s="11" t="n"/>
      <c r="I10" s="12" t="n"/>
      <c r="J10" s="10" t="n"/>
      <c r="K10" s="11" t="n"/>
      <c r="L10" s="11" t="n"/>
      <c r="M10" s="12" t="n"/>
    </row>
    <row r="11" ht="24" customHeight="1">
      <c r="B11" s="13" t="n"/>
      <c r="C11" s="14" t="inlineStr">
        <is>
          <t>Carrying amount, rate</t>
        </is>
      </c>
      <c r="D11" s="15" t="n"/>
      <c r="E11" s="16" t="n"/>
      <c r="F11" s="13" t="n"/>
      <c r="G11" s="14" t="inlineStr">
        <is>
          <t>Paths for ten years</t>
        </is>
      </c>
      <c r="H11" s="15" t="n"/>
      <c r="I11" s="16" t="n"/>
      <c r="J11" s="13" t="n"/>
      <c r="K11" s="14" t="inlineStr">
        <is>
          <t>With sensitivities</t>
        </is>
      </c>
      <c r="L11" s="15" t="n"/>
      <c r="M11" s="16" t="n"/>
    </row>
    <row r="12"/>
    <row r="13">
      <c r="B13" s="5" t="inlineStr">
        <is>
          <t>LIVE RESULTS</t>
        </is>
      </c>
    </row>
    <row r="14">
      <c r="B14" s="17" t="inlineStr">
        <is>
          <t>Value in use before carbon</t>
        </is>
      </c>
      <c r="C14" s="18" t="n"/>
      <c r="D14" s="19" t="n"/>
      <c r="E14" s="17" t="inlineStr">
        <is>
          <t>Value in use after carbon</t>
        </is>
      </c>
      <c r="F14" s="18" t="n"/>
      <c r="G14" s="19" t="n"/>
      <c r="H14" s="17" t="inlineStr">
        <is>
          <t>Impairment loss</t>
        </is>
      </c>
      <c r="I14" s="18" t="n"/>
      <c r="J14" s="19" t="n"/>
      <c r="K14" s="17" t="inlineStr">
        <is>
          <t>Check</t>
        </is>
      </c>
      <c r="L14" s="18" t="n"/>
      <c r="M14" s="19" t="n"/>
    </row>
    <row r="15" ht="22" customHeight="1">
      <c r="B15" s="20">
        <f>'Value in use'!I21</f>
        <v/>
      </c>
      <c r="C15" s="11" t="n"/>
      <c r="D15" s="12" t="n"/>
      <c r="E15" s="20">
        <f>'Value in use'!J21</f>
        <v/>
      </c>
      <c r="F15" s="11" t="n"/>
      <c r="G15" s="12" t="n"/>
      <c r="H15" s="20">
        <f>'Value in use'!J23</f>
        <v/>
      </c>
      <c r="I15" s="11" t="n"/>
      <c r="J15" s="12" t="n"/>
      <c r="K15" s="21">
        <f>Scenarios!E15</f>
        <v/>
      </c>
      <c r="L15" s="11" t="n"/>
      <c r="M15" s="12" t="n"/>
    </row>
    <row r="16" ht="22" customHeight="1">
      <c r="B16" s="13" t="n"/>
      <c r="C16" s="15" t="n"/>
      <c r="D16" s="16" t="n"/>
      <c r="E16" s="13" t="n"/>
      <c r="F16" s="15" t="n"/>
      <c r="G16" s="16" t="n"/>
      <c r="H16" s="13" t="n"/>
      <c r="I16" s="15" t="n"/>
      <c r="J16" s="16" t="n"/>
      <c r="K16" s="13" t="n"/>
      <c r="L16" s="15" t="n"/>
      <c r="M16" s="16" t="n"/>
    </row>
    <row r="17"/>
    <row r="18">
      <c r="B18" s="5" t="inlineStr">
        <is>
          <t>COLOUR KEY</t>
        </is>
      </c>
    </row>
    <row r="19" ht="24" customHeight="1">
      <c r="B19" s="22" t="inlineStr">
        <is>
          <t>You type here</t>
        </is>
      </c>
      <c r="C19" s="23" t="n"/>
      <c r="D19" s="23" t="n"/>
      <c r="E19" s="24" t="inlineStr">
        <is>
          <t>Calculated for you</t>
        </is>
      </c>
      <c r="F19" s="25" t="n"/>
      <c r="G19" s="26" t="n"/>
      <c r="H19" s="27" t="inlineStr">
        <is>
          <t>✓ Check passed</t>
        </is>
      </c>
      <c r="I19" s="28" t="n"/>
      <c r="J19" s="28" t="n"/>
      <c r="K19" s="29" t="inlineStr">
        <is>
          <t>✗ Needs attention</t>
        </is>
      </c>
      <c r="L19" s="30" t="n"/>
      <c r="M19" s="30" t="n"/>
    </row>
    <row r="20"/>
    <row r="21">
      <c r="B21" s="5" t="inlineStr">
        <is>
          <t>JUMP TO</t>
        </is>
      </c>
    </row>
    <row r="22" ht="28" customHeight="1">
      <c r="B22" s="31" t="inlineStr">
        <is>
          <t>Inputs  ›</t>
        </is>
      </c>
      <c r="C22" s="4" t="n"/>
      <c r="D22" s="32" t="n"/>
      <c r="E22" s="31" t="inlineStr">
        <is>
          <t>Value in use  ›</t>
        </is>
      </c>
      <c r="F22" s="4" t="n"/>
      <c r="G22" s="32" t="n"/>
      <c r="H22" s="31" t="inlineStr">
        <is>
          <t>Sensitivity  ›</t>
        </is>
      </c>
      <c r="I22" s="4" t="n"/>
      <c r="J22" s="32" t="n"/>
      <c r="K22" s="31" t="inlineStr">
        <is>
          <t>Scenarios  ›</t>
        </is>
      </c>
      <c r="L22" s="4" t="n"/>
      <c r="M22" s="32" t="n"/>
    </row>
    <row r="23"/>
    <row r="24"/>
    <row r="25"/>
    <row r="26"/>
    <row r="27"/>
    <row r="28"/>
    <row r="29"/>
    <row r="30"/>
    <row r="31"/>
    <row r="32"/>
    <row r="33"/>
    <row r="34"/>
    <row r="35"/>
    <row r="36"/>
    <row r="37"/>
    <row r="38"/>
    <row r="39"/>
    <row r="40"/>
    <row r="41">
      <c r="B41" s="33" t="inlineStr">
        <is>
          <t>A fictional company. Replace the figures with your own. General information, not advice. taxbakers.com/sustainability/climate-risk-financial-statements/</t>
        </is>
      </c>
    </row>
  </sheetData>
  <mergeCells count="32">
    <mergeCell ref="H15:J16"/>
    <mergeCell ref="B14:D14"/>
    <mergeCell ref="E19:G19"/>
    <mergeCell ref="K22:M22"/>
    <mergeCell ref="G9:I10"/>
    <mergeCell ref="B8:M8"/>
    <mergeCell ref="K9:M10"/>
    <mergeCell ref="B13:M13"/>
    <mergeCell ref="F9:F11"/>
    <mergeCell ref="K15:M16"/>
    <mergeCell ref="C11:E11"/>
    <mergeCell ref="B19:D19"/>
    <mergeCell ref="H22:J22"/>
    <mergeCell ref="K14:M14"/>
    <mergeCell ref="H19:J19"/>
    <mergeCell ref="K19:M19"/>
    <mergeCell ref="B2:M3"/>
    <mergeCell ref="E22:G22"/>
    <mergeCell ref="H14:J14"/>
    <mergeCell ref="C9:E10"/>
    <mergeCell ref="B41:M41"/>
    <mergeCell ref="B4:M4"/>
    <mergeCell ref="E15:G16"/>
    <mergeCell ref="G11:I11"/>
    <mergeCell ref="J9:J11"/>
    <mergeCell ref="E14:G14"/>
    <mergeCell ref="B15:D16"/>
    <mergeCell ref="B22:D22"/>
    <mergeCell ref="B9:B11"/>
    <mergeCell ref="B18:M18"/>
    <mergeCell ref="B21:M21"/>
    <mergeCell ref="K11:M11"/>
  </mergeCells>
  <conditionalFormatting sqref="K15">
    <cfRule type="expression" priority="1" dxfId="0">
      <formula>LEFT(K15,1)="✓"</formula>
    </cfRule>
    <cfRule type="expression" priority="2" dxfId="1">
      <formula>LEFT(K15,1)&lt;&gt;"✓"</formula>
    </cfRule>
  </conditionalFormatting>
  <hyperlinks>
    <hyperlink ref="B22" location="'Inputs'!B2" display="Inputs  ›"/>
    <hyperlink ref="E22" location="'Value in use'!B2" display="Value in use  ›"/>
    <hyperlink ref="H22" location="'Sensitivity'!B2" display="Sensitivity  ›"/>
    <hyperlink ref="K22" location="'Scenarios'!B2" display="Scenarios  ›"/>
  </hyperlink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tabColor rgb="000E3D4A"/>
    <outlinePr summaryBelow="1" summaryRight="1"/>
    <pageSetUpPr fitToPage="1"/>
  </sheetPr>
  <dimension ref="A1:C17"/>
  <sheetViews>
    <sheetView showGridLines="0" workbookViewId="0">
      <selection activeCell="A1" sqref="A1"/>
    </sheetView>
  </sheetViews>
  <sheetFormatPr baseColWidth="8" defaultRowHeight="18" customHeight="1"/>
  <cols>
    <col width="2.5" customWidth="1" min="1" max="1"/>
    <col width="52" customWidth="1" min="2" max="2"/>
    <col width="16" customWidth="1" min="3" max="3"/>
  </cols>
  <sheetData>
    <row r="1"/>
    <row r="2" ht="20" customHeight="1">
      <c r="B2" s="34" t="inlineStr">
        <is>
          <t>Inputs</t>
        </is>
      </c>
    </row>
    <row r="3" ht="20" customHeight="1"/>
    <row r="4" ht="20" customHeight="1">
      <c r="B4" s="35" t="inlineStr">
        <is>
          <t>A cash-generating unit with emissions that will carry a carbon cost. CU million unless stated.</t>
        </is>
      </c>
    </row>
    <row r="5" ht="4" customHeight="1">
      <c r="B5" s="4" t="n"/>
      <c r="C5" s="4" t="n"/>
    </row>
    <row r="6"/>
    <row r="7">
      <c r="B7" s="36" t="inlineStr">
        <is>
          <t>Carrying amount of the cash-generating unit</t>
        </is>
      </c>
      <c r="C7" s="37" t="n">
        <v>550</v>
      </c>
    </row>
    <row r="8">
      <c r="B8" s="36" t="inlineStr">
        <is>
          <t>Pre-tax discount rate</t>
        </is>
      </c>
      <c r="C8" s="38" t="n">
        <v>0.08</v>
      </c>
    </row>
    <row r="9">
      <c r="B9" s="36" t="inlineStr">
        <is>
          <t>Emissions in year 1, thousand tonnes CO2e</t>
        </is>
      </c>
      <c r="C9" s="39" t="n">
        <v>400</v>
      </c>
    </row>
    <row r="10">
      <c r="B10" s="36" t="inlineStr">
        <is>
          <t>Yearly reduction in emissions</t>
        </is>
      </c>
      <c r="C10" s="38" t="n">
        <v>0.05</v>
      </c>
    </row>
    <row r="11">
      <c r="B11" s="36" t="inlineStr">
        <is>
          <t>Carbon price in year 1, CU per tonne</t>
        </is>
      </c>
      <c r="C11" s="39" t="n">
        <v>50</v>
      </c>
    </row>
    <row r="12">
      <c r="B12" s="36" t="inlineStr">
        <is>
          <t>Yearly increase in the carbon price</t>
        </is>
      </c>
      <c r="C12" s="38" t="n">
        <v>0.05</v>
      </c>
    </row>
    <row r="13">
      <c r="B13" s="36" t="inlineStr">
        <is>
          <t>Share of emissions covered by free allowances</t>
        </is>
      </c>
      <c r="C13" s="40" t="n">
        <v>0</v>
      </c>
    </row>
    <row r="14"/>
    <row r="15">
      <c r="B15" s="41" t="inlineStr">
        <is>
          <t>Value in use is based on the asset in its current condition and management's best estimate of the carbon price, including prices already legislated and the company's own assumptions where it pays them.</t>
        </is>
      </c>
    </row>
    <row r="16"/>
    <row r="17"/>
  </sheetData>
  <mergeCells count="3">
    <mergeCell ref="B15:C17"/>
    <mergeCell ref="B4:C4"/>
    <mergeCell ref="B2:C3"/>
  </mergeCells>
  <pageMargins left="0.75" right="0.75" top="1" bottom="1" header="0.5" footer="0.5"/>
  <pageSetup orientation="landscape" fitToHeight="0" fitToWidth="1"/>
</worksheet>
</file>

<file path=xl/worksheets/sheet3.xml><?xml version="1.0" encoding="utf-8"?>
<worksheet xmlns="http://schemas.openxmlformats.org/spreadsheetml/2006/main">
  <sheetPr>
    <tabColor rgb="000E3D4A"/>
    <outlinePr summaryBelow="1" summaryRight="1"/>
    <pageSetUpPr fitToPage="1"/>
  </sheetPr>
  <dimension ref="A1:J28"/>
  <sheetViews>
    <sheetView showGridLines="0" workbookViewId="0">
      <selection activeCell="A1" sqref="A1"/>
    </sheetView>
  </sheetViews>
  <sheetFormatPr baseColWidth="8" defaultRowHeight="18" customHeight="1"/>
  <cols>
    <col width="2.5"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row r="2" ht="20" customHeight="1">
      <c r="B2" s="34" t="inlineStr">
        <is>
          <t>Value in use</t>
        </is>
      </c>
    </row>
    <row r="3" ht="20" customHeight="1"/>
    <row r="4" ht="20" customHeight="1">
      <c r="B4" s="35" t="inlineStr">
        <is>
          <t>Ten years of cash flows, with and without the carbon cost. CU million.</t>
        </is>
      </c>
    </row>
    <row r="5" ht="4" customHeight="1">
      <c r="B5" s="4" t="n"/>
      <c r="C5" s="4" t="n"/>
      <c r="D5" s="4" t="n"/>
      <c r="E5" s="4" t="n"/>
      <c r="F5" s="4" t="n"/>
      <c r="G5" s="4" t="n"/>
      <c r="H5" s="4" t="n"/>
      <c r="I5" s="4" t="n"/>
      <c r="J5" s="4" t="n"/>
    </row>
    <row r="6"/>
    <row r="7" ht="34" customHeight="1">
      <c r="B7" s="42" t="inlineStr">
        <is>
          <t>Year</t>
        </is>
      </c>
      <c r="C7" s="43" t="inlineStr">
        <is>
          <t>Cash flow before carbon</t>
        </is>
      </c>
      <c r="D7" s="43" t="inlineStr">
        <is>
          <t>Emissions, kt</t>
        </is>
      </c>
      <c r="E7" s="43" t="inlineStr">
        <is>
          <t>Carbon price</t>
        </is>
      </c>
      <c r="F7" s="43" t="inlineStr">
        <is>
          <t>Carbon cost</t>
        </is>
      </c>
      <c r="G7" s="43" t="inlineStr">
        <is>
          <t>Cash flow after carbon</t>
        </is>
      </c>
      <c r="H7" s="43" t="inlineStr">
        <is>
          <t>Discount factor</t>
        </is>
      </c>
      <c r="I7" s="43" t="inlineStr">
        <is>
          <t>Present value before</t>
        </is>
      </c>
      <c r="J7" s="43" t="inlineStr">
        <is>
          <t>Present value after</t>
        </is>
      </c>
    </row>
    <row r="8">
      <c r="B8" s="44" t="n">
        <v>1</v>
      </c>
      <c r="C8" s="37" t="n">
        <v>95</v>
      </c>
      <c r="D8" s="45">
        <f>Inputs!$C$9*(1-Inputs!$C$10)^(B8-1)</f>
        <v/>
      </c>
      <c r="E8" s="45">
        <f>Inputs!$C$11*(1+Inputs!$C$12)^(B8-1)</f>
        <v/>
      </c>
      <c r="F8" s="45">
        <f>D8*(1-Inputs!$C$13)*E8/1000</f>
        <v/>
      </c>
      <c r="G8" s="45">
        <f>C8-F8</f>
        <v/>
      </c>
      <c r="H8" s="46">
        <f>1/(1+Inputs!$C$8)^B8</f>
        <v/>
      </c>
      <c r="I8" s="45">
        <f>C8*H8</f>
        <v/>
      </c>
      <c r="J8" s="45">
        <f>G8*H8</f>
        <v/>
      </c>
    </row>
    <row r="9">
      <c r="B9" s="44" t="n">
        <v>2</v>
      </c>
      <c r="C9" s="37" t="n">
        <v>95</v>
      </c>
      <c r="D9" s="45">
        <f>Inputs!$C$9*(1-Inputs!$C$10)^(B9-1)</f>
        <v/>
      </c>
      <c r="E9" s="45">
        <f>Inputs!$C$11*(1+Inputs!$C$12)^(B9-1)</f>
        <v/>
      </c>
      <c r="F9" s="45">
        <f>D9*(1-Inputs!$C$13)*E9/1000</f>
        <v/>
      </c>
      <c r="G9" s="45">
        <f>C9-F9</f>
        <v/>
      </c>
      <c r="H9" s="46">
        <f>1/(1+Inputs!$C$8)^B9</f>
        <v/>
      </c>
      <c r="I9" s="45">
        <f>C9*H9</f>
        <v/>
      </c>
      <c r="J9" s="45">
        <f>G9*H9</f>
        <v/>
      </c>
    </row>
    <row r="10">
      <c r="B10" s="44" t="n">
        <v>3</v>
      </c>
      <c r="C10" s="37" t="n">
        <v>95</v>
      </c>
      <c r="D10" s="45">
        <f>Inputs!$C$9*(1-Inputs!$C$10)^(B10-1)</f>
        <v/>
      </c>
      <c r="E10" s="45">
        <f>Inputs!$C$11*(1+Inputs!$C$12)^(B10-1)</f>
        <v/>
      </c>
      <c r="F10" s="45">
        <f>D10*(1-Inputs!$C$13)*E10/1000</f>
        <v/>
      </c>
      <c r="G10" s="45">
        <f>C10-F10</f>
        <v/>
      </c>
      <c r="H10" s="46">
        <f>1/(1+Inputs!$C$8)^B10</f>
        <v/>
      </c>
      <c r="I10" s="45">
        <f>C10*H10</f>
        <v/>
      </c>
      <c r="J10" s="45">
        <f>G10*H10</f>
        <v/>
      </c>
    </row>
    <row r="11">
      <c r="B11" s="44" t="n">
        <v>4</v>
      </c>
      <c r="C11" s="37" t="n">
        <v>95</v>
      </c>
      <c r="D11" s="45">
        <f>Inputs!$C$9*(1-Inputs!$C$10)^(B11-1)</f>
        <v/>
      </c>
      <c r="E11" s="45">
        <f>Inputs!$C$11*(1+Inputs!$C$12)^(B11-1)</f>
        <v/>
      </c>
      <c r="F11" s="45">
        <f>D11*(1-Inputs!$C$13)*E11/1000</f>
        <v/>
      </c>
      <c r="G11" s="45">
        <f>C11-F11</f>
        <v/>
      </c>
      <c r="H11" s="46">
        <f>1/(1+Inputs!$C$8)^B11</f>
        <v/>
      </c>
      <c r="I11" s="45">
        <f>C11*H11</f>
        <v/>
      </c>
      <c r="J11" s="45">
        <f>G11*H11</f>
        <v/>
      </c>
    </row>
    <row r="12">
      <c r="B12" s="44" t="n">
        <v>5</v>
      </c>
      <c r="C12" s="37" t="n">
        <v>95</v>
      </c>
      <c r="D12" s="45">
        <f>Inputs!$C$9*(1-Inputs!$C$10)^(B12-1)</f>
        <v/>
      </c>
      <c r="E12" s="45">
        <f>Inputs!$C$11*(1+Inputs!$C$12)^(B12-1)</f>
        <v/>
      </c>
      <c r="F12" s="45">
        <f>D12*(1-Inputs!$C$13)*E12/1000</f>
        <v/>
      </c>
      <c r="G12" s="45">
        <f>C12-F12</f>
        <v/>
      </c>
      <c r="H12" s="46">
        <f>1/(1+Inputs!$C$8)^B12</f>
        <v/>
      </c>
      <c r="I12" s="45">
        <f>C12*H12</f>
        <v/>
      </c>
      <c r="J12" s="45">
        <f>G12*H12</f>
        <v/>
      </c>
    </row>
    <row r="13">
      <c r="B13" s="44" t="n">
        <v>6</v>
      </c>
      <c r="C13" s="37" t="n">
        <v>95</v>
      </c>
      <c r="D13" s="45">
        <f>Inputs!$C$9*(1-Inputs!$C$10)^(B13-1)</f>
        <v/>
      </c>
      <c r="E13" s="45">
        <f>Inputs!$C$11*(1+Inputs!$C$12)^(B13-1)</f>
        <v/>
      </c>
      <c r="F13" s="45">
        <f>D13*(1-Inputs!$C$13)*E13/1000</f>
        <v/>
      </c>
      <c r="G13" s="45">
        <f>C13-F13</f>
        <v/>
      </c>
      <c r="H13" s="46">
        <f>1/(1+Inputs!$C$8)^B13</f>
        <v/>
      </c>
      <c r="I13" s="45">
        <f>C13*H13</f>
        <v/>
      </c>
      <c r="J13" s="45">
        <f>G13*H13</f>
        <v/>
      </c>
    </row>
    <row r="14">
      <c r="B14" s="44" t="n">
        <v>7</v>
      </c>
      <c r="C14" s="37" t="n">
        <v>95</v>
      </c>
      <c r="D14" s="45">
        <f>Inputs!$C$9*(1-Inputs!$C$10)^(B14-1)</f>
        <v/>
      </c>
      <c r="E14" s="45">
        <f>Inputs!$C$11*(1+Inputs!$C$12)^(B14-1)</f>
        <v/>
      </c>
      <c r="F14" s="45">
        <f>D14*(1-Inputs!$C$13)*E14/1000</f>
        <v/>
      </c>
      <c r="G14" s="45">
        <f>C14-F14</f>
        <v/>
      </c>
      <c r="H14" s="46">
        <f>1/(1+Inputs!$C$8)^B14</f>
        <v/>
      </c>
      <c r="I14" s="45">
        <f>C14*H14</f>
        <v/>
      </c>
      <c r="J14" s="45">
        <f>G14*H14</f>
        <v/>
      </c>
    </row>
    <row r="15">
      <c r="B15" s="44" t="n">
        <v>8</v>
      </c>
      <c r="C15" s="37" t="n">
        <v>95</v>
      </c>
      <c r="D15" s="45">
        <f>Inputs!$C$9*(1-Inputs!$C$10)^(B15-1)</f>
        <v/>
      </c>
      <c r="E15" s="45">
        <f>Inputs!$C$11*(1+Inputs!$C$12)^(B15-1)</f>
        <v/>
      </c>
      <c r="F15" s="45">
        <f>D15*(1-Inputs!$C$13)*E15/1000</f>
        <v/>
      </c>
      <c r="G15" s="45">
        <f>C15-F15</f>
        <v/>
      </c>
      <c r="H15" s="46">
        <f>1/(1+Inputs!$C$8)^B15</f>
        <v/>
      </c>
      <c r="I15" s="45">
        <f>C15*H15</f>
        <v/>
      </c>
      <c r="J15" s="45">
        <f>G15*H15</f>
        <v/>
      </c>
    </row>
    <row r="16">
      <c r="B16" s="44" t="n">
        <v>9</v>
      </c>
      <c r="C16" s="37" t="n">
        <v>95</v>
      </c>
      <c r="D16" s="45">
        <f>Inputs!$C$9*(1-Inputs!$C$10)^(B16-1)</f>
        <v/>
      </c>
      <c r="E16" s="45">
        <f>Inputs!$C$11*(1+Inputs!$C$12)^(B16-1)</f>
        <v/>
      </c>
      <c r="F16" s="45">
        <f>D16*(1-Inputs!$C$13)*E16/1000</f>
        <v/>
      </c>
      <c r="G16" s="45">
        <f>C16-F16</f>
        <v/>
      </c>
      <c r="H16" s="46">
        <f>1/(1+Inputs!$C$8)^B16</f>
        <v/>
      </c>
      <c r="I16" s="45">
        <f>C16*H16</f>
        <v/>
      </c>
      <c r="J16" s="45">
        <f>G16*H16</f>
        <v/>
      </c>
    </row>
    <row r="17">
      <c r="B17" s="44" t="n">
        <v>10</v>
      </c>
      <c r="C17" s="37" t="n">
        <v>95</v>
      </c>
      <c r="D17" s="45">
        <f>Inputs!$C$9*(1-Inputs!$C$10)^(B17-1)</f>
        <v/>
      </c>
      <c r="E17" s="45">
        <f>Inputs!$C$11*(1+Inputs!$C$12)^(B17-1)</f>
        <v/>
      </c>
      <c r="F17" s="45">
        <f>D17*(1-Inputs!$C$13)*E17/1000</f>
        <v/>
      </c>
      <c r="G17" s="45">
        <f>C17-F17</f>
        <v/>
      </c>
      <c r="H17" s="46">
        <f>1/(1+Inputs!$C$8)^B17</f>
        <v/>
      </c>
      <c r="I17" s="45">
        <f>C17*H17</f>
        <v/>
      </c>
      <c r="J17" s="45">
        <f>G17*H17</f>
        <v/>
      </c>
    </row>
    <row r="18">
      <c r="B18" s="47" t="inlineStr">
        <is>
          <t>Total</t>
        </is>
      </c>
      <c r="C18" s="48">
        <f>SUM(C8:C17)</f>
        <v/>
      </c>
      <c r="F18" s="48">
        <f>SUM(F8:F17)</f>
        <v/>
      </c>
      <c r="G18" s="48">
        <f>SUM(G8:G17)</f>
        <v/>
      </c>
      <c r="I18" s="48">
        <f>SUM(I8:I17)</f>
        <v/>
      </c>
      <c r="J18" s="48">
        <f>SUM(J8:J17)</f>
        <v/>
      </c>
    </row>
    <row r="19"/>
    <row r="20" ht="34" customHeight="1">
      <c r="B20" s="42" t="inlineStr">
        <is>
          <t>Result</t>
        </is>
      </c>
      <c r="C20" s="43" t="inlineStr"/>
      <c r="D20" s="43" t="inlineStr"/>
      <c r="E20" s="43" t="inlineStr"/>
      <c r="F20" s="43" t="inlineStr"/>
      <c r="G20" s="43" t="inlineStr"/>
      <c r="H20" s="43" t="inlineStr"/>
      <c r="I20" s="43" t="inlineStr">
        <is>
          <t>Before carbon</t>
        </is>
      </c>
      <c r="J20" s="43" t="inlineStr">
        <is>
          <t>After carbon</t>
        </is>
      </c>
    </row>
    <row r="21">
      <c r="B21" s="49" t="inlineStr">
        <is>
          <t>Value in use</t>
        </is>
      </c>
      <c r="I21" s="45">
        <f>I18</f>
        <v/>
      </c>
      <c r="J21" s="45">
        <f>J18</f>
        <v/>
      </c>
    </row>
    <row r="22">
      <c r="B22" s="49" t="inlineStr">
        <is>
          <t>Carrying amount</t>
        </is>
      </c>
      <c r="I22" s="45">
        <f>Inputs!C7</f>
        <v/>
      </c>
      <c r="J22" s="45">
        <f>Inputs!C7</f>
        <v/>
      </c>
    </row>
    <row r="23">
      <c r="B23" s="47" t="inlineStr">
        <is>
          <t>Impairment loss</t>
        </is>
      </c>
      <c r="I23" s="48">
        <f>MAX(0,I22-I21)</f>
        <v/>
      </c>
      <c r="J23" s="48">
        <f>MAX(0,J22-J21)</f>
        <v/>
      </c>
    </row>
    <row r="24">
      <c r="B24" s="49" t="inlineStr">
        <is>
          <t>Present value of the carbon cost</t>
        </is>
      </c>
      <c r="J24" s="45">
        <f>I18-J18</f>
        <v/>
      </c>
    </row>
    <row r="25"/>
    <row r="26">
      <c r="B26" s="41" t="inlineStr">
        <is>
          <t>Cash flows are entered for each year so you can reflect a declining business, capital spending to cut emissions or a terminal value in year 10. The impairment test compares the carrying amount with the recoverable amount, the higher of value in use and fair value less costs of disposal; only value in use is modelled here.</t>
        </is>
      </c>
    </row>
    <row r="27"/>
    <row r="28"/>
  </sheetData>
  <mergeCells count="3">
    <mergeCell ref="B2:J3"/>
    <mergeCell ref="B26:J28"/>
    <mergeCell ref="B4:J4"/>
  </mergeCells>
  <pageMargins left="0.75" right="0.75" top="1" bottom="1" header="0.5" footer="0.5"/>
  <pageSetup orientation="landscape" fitToHeight="0" fitToWidth="1"/>
</worksheet>
</file>

<file path=xl/worksheets/sheet4.xml><?xml version="1.0" encoding="utf-8"?>
<worksheet xmlns="http://schemas.openxmlformats.org/spreadsheetml/2006/main">
  <sheetPr>
    <tabColor rgb="000E3D4A"/>
    <outlinePr summaryBelow="1" summaryRight="1"/>
    <pageSetUpPr fitToPage="1"/>
  </sheetPr>
  <dimension ref="A1:E17"/>
  <sheetViews>
    <sheetView showGridLines="0" workbookViewId="0">
      <selection activeCell="A1" sqref="A1"/>
    </sheetView>
  </sheetViews>
  <sheetFormatPr baseColWidth="8" defaultRowHeight="18" customHeight="1"/>
  <cols>
    <col width="2.5" customWidth="1" min="1" max="1"/>
    <col width="30" customWidth="1" min="2" max="2"/>
    <col width="16" customWidth="1" min="3" max="3"/>
    <col width="16" customWidth="1" min="4" max="4"/>
    <col width="16" customWidth="1" min="5" max="5"/>
  </cols>
  <sheetData>
    <row r="1"/>
    <row r="2" ht="20" customHeight="1">
      <c r="B2" s="34" t="inlineStr">
        <is>
          <t>Sensitivity</t>
        </is>
      </c>
    </row>
    <row r="3" ht="20" customHeight="1"/>
    <row r="4" ht="20" customHeight="1">
      <c r="B4" s="35" t="inlineStr">
        <is>
          <t>How the impairment changes with the starting carbon price. The cost is proportional to the price, so the other inputs stay as entered. CU million.</t>
        </is>
      </c>
    </row>
    <row r="5" ht="4" customHeight="1">
      <c r="B5" s="4" t="n"/>
      <c r="C5" s="4" t="n"/>
      <c r="D5" s="4" t="n"/>
      <c r="E5" s="4" t="n"/>
    </row>
    <row r="6"/>
    <row r="7" ht="34" customHeight="1">
      <c r="B7" s="42" t="inlineStr">
        <is>
          <t>Carbon price in year 1, CU per tonne</t>
        </is>
      </c>
      <c r="C7" s="43" t="inlineStr">
        <is>
          <t>Value in use</t>
        </is>
      </c>
      <c r="D7" s="43" t="inlineStr">
        <is>
          <t>Impairment loss</t>
        </is>
      </c>
      <c r="E7" s="43" t="inlineStr">
        <is>
          <t>Headroom (shortfall)</t>
        </is>
      </c>
    </row>
    <row r="8">
      <c r="B8" s="39" t="n">
        <v>0</v>
      </c>
      <c r="C8" s="45">
        <f>IF(Inputs!$C$11=0,'Value in use'!$I$18,'Value in use'!$I$18-'Value in use'!$J$24*B8/Inputs!$C$11)</f>
        <v/>
      </c>
      <c r="D8" s="48">
        <f>MAX(0,Inputs!$C$7-C8)</f>
        <v/>
      </c>
      <c r="E8" s="45">
        <f>C8-Inputs!$C$7</f>
        <v/>
      </c>
    </row>
    <row r="9">
      <c r="B9" s="39" t="n">
        <v>25</v>
      </c>
      <c r="C9" s="45">
        <f>IF(Inputs!$C$11=0,'Value in use'!$I$18,'Value in use'!$I$18-'Value in use'!$J$24*B9/Inputs!$C$11)</f>
        <v/>
      </c>
      <c r="D9" s="48">
        <f>MAX(0,Inputs!$C$7-C9)</f>
        <v/>
      </c>
      <c r="E9" s="45">
        <f>C9-Inputs!$C$7</f>
        <v/>
      </c>
    </row>
    <row r="10">
      <c r="B10" s="39" t="n">
        <v>50</v>
      </c>
      <c r="C10" s="45">
        <f>IF(Inputs!$C$11=0,'Value in use'!$I$18,'Value in use'!$I$18-'Value in use'!$J$24*B10/Inputs!$C$11)</f>
        <v/>
      </c>
      <c r="D10" s="48">
        <f>MAX(0,Inputs!$C$7-C10)</f>
        <v/>
      </c>
      <c r="E10" s="45">
        <f>C10-Inputs!$C$7</f>
        <v/>
      </c>
    </row>
    <row r="11">
      <c r="B11" s="39" t="n">
        <v>75</v>
      </c>
      <c r="C11" s="45">
        <f>IF(Inputs!$C$11=0,'Value in use'!$I$18,'Value in use'!$I$18-'Value in use'!$J$24*B11/Inputs!$C$11)</f>
        <v/>
      </c>
      <c r="D11" s="48">
        <f>MAX(0,Inputs!$C$7-C11)</f>
        <v/>
      </c>
      <c r="E11" s="45">
        <f>C11-Inputs!$C$7</f>
        <v/>
      </c>
    </row>
    <row r="12">
      <c r="B12" s="39" t="n">
        <v>100</v>
      </c>
      <c r="C12" s="45">
        <f>IF(Inputs!$C$11=0,'Value in use'!$I$18,'Value in use'!$I$18-'Value in use'!$J$24*B12/Inputs!$C$11)</f>
        <v/>
      </c>
      <c r="D12" s="48">
        <f>MAX(0,Inputs!$C$7-C12)</f>
        <v/>
      </c>
      <c r="E12" s="45">
        <f>C12-Inputs!$C$7</f>
        <v/>
      </c>
    </row>
    <row r="13">
      <c r="B13" s="39" t="n">
        <v>150</v>
      </c>
      <c r="C13" s="45">
        <f>IF(Inputs!$C$11=0,'Value in use'!$I$18,'Value in use'!$I$18-'Value in use'!$J$24*B13/Inputs!$C$11)</f>
        <v/>
      </c>
      <c r="D13" s="48">
        <f>MAX(0,Inputs!$C$7-C13)</f>
        <v/>
      </c>
      <c r="E13" s="45">
        <f>C13-Inputs!$C$7</f>
        <v/>
      </c>
    </row>
    <row r="14"/>
    <row r="15">
      <c r="B15" s="41" t="inlineStr">
        <is>
          <t>IAS 36 requires disclosure of the key assumptions and, where a reasonably possible change would cause an impairment, the amount by which the assumption would have to change. Regulators have asked for the carbon price assumption to be disclosed when it matters.</t>
        </is>
      </c>
    </row>
    <row r="16"/>
    <row r="17"/>
  </sheetData>
  <mergeCells count="3">
    <mergeCell ref="B2:E3"/>
    <mergeCell ref="B15:E17"/>
    <mergeCell ref="B4:E4"/>
  </mergeCells>
  <pageMargins left="0.75" right="0.75" top="1" bottom="1" header="0.5" footer="0.5"/>
  <pageSetup orientation="landscape" fitToHeight="0" fitToWidth="1"/>
</worksheet>
</file>

<file path=xl/worksheets/sheet5.xml><?xml version="1.0" encoding="utf-8"?>
<worksheet xmlns="http://schemas.openxmlformats.org/spreadsheetml/2006/main">
  <sheetPr>
    <tabColor rgb="000E3D4A"/>
    <outlinePr summaryBelow="1" summaryRight="1"/>
    <pageSetUpPr fitToPage="1"/>
  </sheetPr>
  <dimension ref="A1:G19"/>
  <sheetViews>
    <sheetView showGridLines="0" workbookViewId="0">
      <selection activeCell="A1" sqref="A1"/>
    </sheetView>
  </sheetViews>
  <sheetFormatPr baseColWidth="8" defaultRowHeight="18" customHeight="1"/>
  <cols>
    <col width="2.5" customWidth="1" min="1" max="1"/>
    <col width="30" customWidth="1" min="2" max="2"/>
    <col width="16" customWidth="1" min="3" max="3"/>
    <col width="14" customWidth="1" min="4" max="4"/>
    <col width="16" customWidth="1" min="5" max="5"/>
    <col width="14" customWidth="1" min="6" max="6"/>
    <col width="16" customWidth="1" min="7" max="7"/>
  </cols>
  <sheetData>
    <row r="1"/>
    <row r="2" ht="20" customHeight="1">
      <c r="B2" s="34" t="inlineStr">
        <is>
          <t>Scenarios</t>
        </is>
      </c>
    </row>
    <row r="3" ht="20" customHeight="1"/>
    <row r="4" ht="20" customHeight="1">
      <c r="B4" s="35" t="inlineStr">
        <is>
          <t>Value in use weighted across climate scenarios, with two sets of weights. CU million.</t>
        </is>
      </c>
    </row>
    <row r="5" ht="4" customHeight="1">
      <c r="B5" s="4" t="n"/>
      <c r="C5" s="4" t="n"/>
      <c r="D5" s="4" t="n"/>
      <c r="E5" s="4" t="n"/>
      <c r="F5" s="4" t="n"/>
      <c r="G5" s="4" t="n"/>
    </row>
    <row r="6"/>
    <row r="7">
      <c r="B7" s="50" t="inlineStr">
        <is>
          <t>Carrying amount of the unit tested</t>
        </is>
      </c>
      <c r="C7" s="37" t="n">
        <v>800</v>
      </c>
    </row>
    <row r="8"/>
    <row r="9" ht="34" customHeight="1">
      <c r="B9" s="42" t="inlineStr">
        <is>
          <t>Scenario</t>
        </is>
      </c>
      <c r="C9" s="43" t="inlineStr">
        <is>
          <t>Value in use</t>
        </is>
      </c>
      <c r="D9" s="43" t="inlineStr">
        <is>
          <t>Weights A</t>
        </is>
      </c>
      <c r="E9" s="43" t="inlineStr">
        <is>
          <t>Weighted A</t>
        </is>
      </c>
      <c r="F9" s="43" t="inlineStr">
        <is>
          <t>Weights B</t>
        </is>
      </c>
      <c r="G9" s="43" t="inlineStr">
        <is>
          <t>Weighted B</t>
        </is>
      </c>
    </row>
    <row r="10">
      <c r="B10" s="51" t="inlineStr">
        <is>
          <t>Current policies</t>
        </is>
      </c>
      <c r="C10" s="37" t="n">
        <v>980</v>
      </c>
      <c r="D10" s="40" t="n">
        <v>0.5</v>
      </c>
      <c r="E10" s="45">
        <f>C10*D10</f>
        <v/>
      </c>
      <c r="F10" s="40" t="n">
        <v>0.3</v>
      </c>
      <c r="G10" s="45">
        <f>C10*F10</f>
        <v/>
      </c>
    </row>
    <row r="11">
      <c r="B11" s="51" t="inlineStr">
        <is>
          <t>Delayed transition</t>
        </is>
      </c>
      <c r="C11" s="37" t="n">
        <v>760</v>
      </c>
      <c r="D11" s="40" t="n">
        <v>0.3</v>
      </c>
      <c r="E11" s="45">
        <f>C11*D11</f>
        <v/>
      </c>
      <c r="F11" s="40" t="n">
        <v>0.3</v>
      </c>
      <c r="G11" s="45">
        <f>C11*F11</f>
        <v/>
      </c>
    </row>
    <row r="12">
      <c r="B12" s="51" t="inlineStr">
        <is>
          <t>Net zero 2050</t>
        </is>
      </c>
      <c r="C12" s="37" t="n">
        <v>520</v>
      </c>
      <c r="D12" s="40" t="n">
        <v>0.2</v>
      </c>
      <c r="E12" s="45">
        <f>C12*D12</f>
        <v/>
      </c>
      <c r="F12" s="40" t="n">
        <v>0.4</v>
      </c>
      <c r="G12" s="45">
        <f>C12*F12</f>
        <v/>
      </c>
    </row>
    <row r="13">
      <c r="B13" s="47" t="inlineStr">
        <is>
          <t>Probability-weighted value in use</t>
        </is>
      </c>
      <c r="D13" s="52">
        <f>SUM(D10:D12)</f>
        <v/>
      </c>
      <c r="E13" s="48">
        <f>SUM(E10:E12)</f>
        <v/>
      </c>
      <c r="F13" s="52">
        <f>SUM(F10:F12)</f>
        <v/>
      </c>
      <c r="G13" s="48">
        <f>SUM(G10:G12)</f>
        <v/>
      </c>
    </row>
    <row r="14">
      <c r="B14" s="47" t="inlineStr">
        <is>
          <t>Impairment loss</t>
        </is>
      </c>
      <c r="E14" s="48">
        <f>MAX(0,C7-E13)</f>
        <v/>
      </c>
      <c r="G14" s="48">
        <f>MAX(0,C7-G13)</f>
        <v/>
      </c>
    </row>
    <row r="15">
      <c r="B15" s="53" t="inlineStr">
        <is>
          <t>Weights add up to 100%</t>
        </is>
      </c>
      <c r="E15" s="54">
        <f>IF(AND(ABS(D13-1)&lt;0.0001,ABS(F13-1)&lt;0.0001),"✓ Both 100%","✗ Weights must add to 100%")</f>
        <v/>
      </c>
    </row>
    <row r="16"/>
    <row r="17">
      <c r="B17" s="41" t="inlineStr">
        <is>
          <t>Weighting scenarios is one way to reflect uncertainty in expected cash flows; the weights are a judgment and moving weight towards the net zero scenario creates an impairment here. The example matches the climate impairment testing guide.</t>
        </is>
      </c>
    </row>
    <row r="18"/>
    <row r="19"/>
  </sheetData>
  <mergeCells count="4">
    <mergeCell ref="B4:G4"/>
    <mergeCell ref="E15:G15"/>
    <mergeCell ref="B2:G3"/>
    <mergeCell ref="B17:G19"/>
  </mergeCells>
  <conditionalFormatting sqref="E15">
    <cfRule type="expression" priority="1" dxfId="0">
      <formula>LEFT(E15,1)="✓"</formula>
    </cfRule>
    <cfRule type="expression" priority="2" dxfId="1">
      <formula>LEFT(E15,1)&lt;&gt;"✓"</formula>
    </cfRule>
  </conditionalFormatting>
  <pageMargins left="0.75" right="0.75" top="1" bottom="1" header="0.5" footer="0.5"/>
  <pageSetup orientation="landscape" fitToHeight="0" fitToWidth="1"/>
</worksheet>
</file>

<file path=xl/worksheets/sheet6.xml><?xml version="1.0" encoding="utf-8"?>
<worksheet xmlns="http://schemas.openxmlformats.org/spreadsheetml/2006/main">
  <sheetPr>
    <tabColor rgb="000E3D4A"/>
    <outlinePr summaryBelow="1" summaryRight="1"/>
    <pageSetUpPr fitToPage="1"/>
  </sheetPr>
  <dimension ref="A1:C26"/>
  <sheetViews>
    <sheetView showGridLines="0" workbookViewId="0">
      <selection activeCell="A1" sqref="A1"/>
    </sheetView>
  </sheetViews>
  <sheetFormatPr baseColWidth="8" defaultRowHeight="18" customHeight="1"/>
  <cols>
    <col width="2.5" customWidth="1" min="1" max="1"/>
    <col width="52" customWidth="1" min="2" max="2"/>
    <col width="16" customWidth="1" min="3" max="3"/>
  </cols>
  <sheetData>
    <row r="1"/>
    <row r="2" ht="20" customHeight="1">
      <c r="B2" s="34" t="inlineStr">
        <is>
          <t>Provisions and useful lives</t>
        </is>
      </c>
    </row>
    <row r="3" ht="20" customHeight="1"/>
    <row r="4" ht="20" customHeight="1">
      <c r="B4" s="35" t="inlineStr">
        <is>
          <t>An emissions compliance obligation, and the effect of a shorter useful life. CU million unless stated.</t>
        </is>
      </c>
    </row>
    <row r="5" ht="4" customHeight="1">
      <c r="B5" s="4" t="n"/>
      <c r="C5" s="4" t="n"/>
    </row>
    <row r="6"/>
    <row r="7">
      <c r="B7" s="5" t="inlineStr">
        <is>
          <t>Compliance obligation at the year end</t>
        </is>
      </c>
    </row>
    <row r="8">
      <c r="B8" s="36" t="inlineStr">
        <is>
          <t>Emissions for the year, thousand tonnes</t>
        </is>
      </c>
      <c r="C8" s="39" t="n">
        <v>400</v>
      </c>
    </row>
    <row r="9">
      <c r="B9" s="36" t="inlineStr">
        <is>
          <t>Allowances held for compliance, thousand tonnes</t>
        </is>
      </c>
      <c r="C9" s="39" t="n">
        <v>300</v>
      </c>
    </row>
    <row r="10">
      <c r="B10" s="36" t="inlineStr">
        <is>
          <t>Carrying amount of allowances held, CU per tonne</t>
        </is>
      </c>
      <c r="C10" s="55" t="n">
        <v>40</v>
      </c>
    </row>
    <row r="11">
      <c r="B11" s="36" t="inlineStr">
        <is>
          <t>Market price of allowances at the year end, CU per tonne</t>
        </is>
      </c>
      <c r="C11" s="55" t="n">
        <v>50</v>
      </c>
    </row>
    <row r="12">
      <c r="B12" s="49" t="inlineStr">
        <is>
          <t>Covered by allowances held, at their carrying amount</t>
        </is>
      </c>
      <c r="C12" s="45">
        <f>MIN(C8,C9)*C10/1000</f>
        <v/>
      </c>
    </row>
    <row r="13">
      <c r="B13" s="49" t="inlineStr">
        <is>
          <t>Shortfall, at the market price</t>
        </is>
      </c>
      <c r="C13" s="45">
        <f>MAX(0,C8-C9)*C11/1000</f>
        <v/>
      </c>
    </row>
    <row r="14">
      <c r="B14" s="47" t="inlineStr">
        <is>
          <t>Provision for the compliance obligation</t>
        </is>
      </c>
      <c r="C14" s="48">
        <f>C12+C13</f>
        <v/>
      </c>
    </row>
    <row r="15"/>
    <row r="16">
      <c r="B16" s="5" t="inlineStr">
        <is>
          <t>Useful life brought forward by a transition plan</t>
        </is>
      </c>
    </row>
    <row r="17">
      <c r="B17" s="36" t="inlineStr">
        <is>
          <t>Carrying amount of the plant</t>
        </is>
      </c>
      <c r="C17" s="37" t="n">
        <v>200</v>
      </c>
    </row>
    <row r="18">
      <c r="B18" s="36" t="inlineStr">
        <is>
          <t>Remaining useful life before the plan, years</t>
        </is>
      </c>
      <c r="C18" s="56" t="n">
        <v>20</v>
      </c>
    </row>
    <row r="19">
      <c r="B19" s="36" t="inlineStr">
        <is>
          <t>Remaining useful life after the plan, years</t>
        </is>
      </c>
      <c r="C19" s="56" t="n">
        <v>10</v>
      </c>
    </row>
    <row r="20">
      <c r="B20" s="49" t="inlineStr">
        <is>
          <t>Depreciation a year before</t>
        </is>
      </c>
      <c r="C20" s="45">
        <f>C17/C18</f>
        <v/>
      </c>
    </row>
    <row r="21">
      <c r="B21" s="47" t="inlineStr">
        <is>
          <t>Depreciation a year after</t>
        </is>
      </c>
      <c r="C21" s="48">
        <f>C17/C19</f>
        <v/>
      </c>
    </row>
    <row r="22"/>
    <row r="23">
      <c r="B23" s="41" t="inlineStr">
        <is>
          <t>IFRS has no specific standard for emissions schemes; a common approach measures the obligation at the carrying amount of allowances held and the market price of any shortfall. Under US GAAP, ASU 2026-02 takes a similar approach from 2028 for public companies. A shorter useful life is a change in estimate, applied from now on.</t>
        </is>
      </c>
    </row>
    <row r="24"/>
    <row r="25"/>
    <row r="26"/>
  </sheetData>
  <mergeCells count="3">
    <mergeCell ref="B23:C26"/>
    <mergeCell ref="B4:C4"/>
    <mergeCell ref="B2:C3"/>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2026-10-26T07:30:59Z</dcterms:created>
  <dcterms:modified xmlns:dcterms="http://purl.org/dc/terms/" xmlns:xsi="http://www.w3.org/2001/XMLSchema-instance" xsi:type="dcterms:W3CDTF">2026-10-26T07:30:59Z</dcterms:modified>
</cp:coreProperties>
</file>